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45" windowWidth="6660" windowHeight="1875"/>
  </bookViews>
  <sheets>
    <sheet name="zadání" sheetId="2" r:id="rId1"/>
  </sheets>
  <calcPr calcId="145621"/>
</workbook>
</file>

<file path=xl/calcChain.xml><?xml version="1.0" encoding="utf-8"?>
<calcChain xmlns="http://schemas.openxmlformats.org/spreadsheetml/2006/main">
  <c r="A18" i="2" l="1"/>
  <c r="E18" i="2"/>
  <c r="A19" i="2"/>
  <c r="E19" i="2"/>
  <c r="A20" i="2"/>
  <c r="E20" i="2"/>
  <c r="A21" i="2"/>
  <c r="E21" i="2"/>
  <c r="A22" i="2"/>
  <c r="E22" i="2"/>
  <c r="A23" i="2"/>
  <c r="E23" i="2"/>
  <c r="A24" i="2"/>
  <c r="E24" i="2"/>
  <c r="A25" i="2"/>
  <c r="C25" i="2"/>
  <c r="E25" i="2" s="1"/>
  <c r="A26" i="2"/>
  <c r="C26" i="2"/>
  <c r="E26" i="2"/>
  <c r="A27" i="2"/>
  <c r="C27" i="2"/>
  <c r="E27" i="2" s="1"/>
  <c r="A28" i="2"/>
  <c r="C28" i="2"/>
  <c r="E28" i="2"/>
  <c r="A29" i="2"/>
  <c r="C29" i="2"/>
  <c r="E29" i="2" s="1"/>
  <c r="A30" i="2"/>
  <c r="C30" i="2"/>
  <c r="E30" i="2"/>
  <c r="A31" i="2"/>
  <c r="C31" i="2"/>
  <c r="E31" i="2" s="1"/>
  <c r="A32" i="2"/>
  <c r="C32" i="2"/>
  <c r="E32" i="2"/>
  <c r="A33" i="2"/>
  <c r="C33" i="2"/>
  <c r="E33" i="2" s="1"/>
  <c r="A34" i="2"/>
  <c r="C34" i="2"/>
  <c r="E34" i="2"/>
  <c r="A35" i="2"/>
  <c r="C35" i="2"/>
  <c r="E35" i="2" s="1"/>
  <c r="A36" i="2"/>
  <c r="C36" i="2"/>
  <c r="E36" i="2"/>
  <c r="A37" i="2"/>
  <c r="C37" i="2"/>
  <c r="E37" i="2" s="1"/>
  <c r="A38" i="2"/>
  <c r="C38" i="2"/>
  <c r="E38" i="2"/>
  <c r="A39" i="2"/>
  <c r="C39" i="2"/>
  <c r="E39" i="2" s="1"/>
  <c r="A40" i="2"/>
  <c r="C40" i="2"/>
  <c r="E40" i="2"/>
  <c r="A41" i="2"/>
  <c r="C41" i="2"/>
  <c r="E41" i="2" s="1"/>
  <c r="A42" i="2"/>
  <c r="C42" i="2"/>
  <c r="E42" i="2"/>
  <c r="A43" i="2"/>
  <c r="C43" i="2"/>
  <c r="E43" i="2" s="1"/>
  <c r="A44" i="2"/>
  <c r="C44" i="2"/>
  <c r="E44" i="2"/>
  <c r="A45" i="2"/>
  <c r="C45" i="2"/>
  <c r="E45" i="2" s="1"/>
  <c r="A46" i="2"/>
  <c r="C46" i="2"/>
  <c r="E46" i="2"/>
  <c r="A47" i="2"/>
  <c r="C47" i="2"/>
  <c r="E47" i="2" s="1"/>
  <c r="A48" i="2"/>
  <c r="C48" i="2"/>
  <c r="E48" i="2"/>
  <c r="A49" i="2"/>
  <c r="C49" i="2"/>
  <c r="E49" i="2" s="1"/>
  <c r="A50" i="2"/>
  <c r="C50" i="2"/>
  <c r="E50" i="2"/>
  <c r="A51" i="2"/>
  <c r="C51" i="2"/>
  <c r="E51" i="2" s="1"/>
  <c r="A52" i="2"/>
  <c r="C52" i="2"/>
  <c r="E52" i="2"/>
  <c r="A53" i="2"/>
  <c r="C53" i="2"/>
  <c r="E53" i="2" s="1"/>
  <c r="A54" i="2"/>
  <c r="C54" i="2"/>
  <c r="E54" i="2"/>
  <c r="A55" i="2"/>
  <c r="C55" i="2"/>
  <c r="E55" i="2" s="1"/>
  <c r="A56" i="2"/>
  <c r="C56" i="2"/>
  <c r="E56" i="2"/>
  <c r="A57" i="2"/>
  <c r="C57" i="2"/>
  <c r="E57" i="2" s="1"/>
  <c r="A58" i="2"/>
  <c r="C58" i="2"/>
  <c r="E58" i="2"/>
  <c r="A59" i="2"/>
  <c r="C59" i="2"/>
  <c r="E59" i="2" s="1"/>
  <c r="A60" i="2"/>
  <c r="C60" i="2"/>
  <c r="E60" i="2"/>
  <c r="A61" i="2"/>
  <c r="C61" i="2"/>
  <c r="E61" i="2" s="1"/>
  <c r="A62" i="2"/>
  <c r="C62" i="2"/>
  <c r="E62" i="2"/>
  <c r="A63" i="2"/>
  <c r="C63" i="2"/>
  <c r="E63" i="2" s="1"/>
  <c r="A64" i="2"/>
  <c r="C64" i="2"/>
  <c r="E64" i="2"/>
  <c r="A65" i="2"/>
  <c r="C65" i="2"/>
  <c r="E65" i="2" s="1"/>
  <c r="A66" i="2"/>
  <c r="C66" i="2"/>
  <c r="E66" i="2"/>
  <c r="A67" i="2"/>
  <c r="C67" i="2"/>
  <c r="E67" i="2" s="1"/>
  <c r="A68" i="2"/>
  <c r="C68" i="2"/>
  <c r="E68" i="2"/>
  <c r="A69" i="2"/>
  <c r="C69" i="2"/>
  <c r="E69" i="2" s="1"/>
  <c r="A70" i="2"/>
  <c r="C70" i="2"/>
  <c r="E70" i="2"/>
  <c r="A71" i="2"/>
  <c r="C71" i="2"/>
  <c r="E71" i="2" s="1"/>
  <c r="A72" i="2"/>
  <c r="C72" i="2"/>
  <c r="E72" i="2"/>
  <c r="A73" i="2"/>
  <c r="C73" i="2"/>
  <c r="E73" i="2" s="1"/>
  <c r="A74" i="2"/>
  <c r="C74" i="2"/>
  <c r="E74" i="2"/>
  <c r="A75" i="2"/>
  <c r="C75" i="2"/>
  <c r="E75" i="2" s="1"/>
  <c r="A76" i="2"/>
  <c r="C76" i="2"/>
  <c r="E76" i="2"/>
  <c r="A77" i="2"/>
  <c r="C77" i="2"/>
  <c r="E77" i="2" s="1"/>
  <c r="A78" i="2"/>
  <c r="C78" i="2"/>
  <c r="E78" i="2"/>
  <c r="A79" i="2"/>
  <c r="C79" i="2"/>
  <c r="E79" i="2" s="1"/>
  <c r="A80" i="2"/>
  <c r="C80" i="2"/>
  <c r="E80" i="2"/>
  <c r="A81" i="2"/>
  <c r="C81" i="2"/>
  <c r="E81" i="2" s="1"/>
  <c r="A82" i="2"/>
  <c r="C82" i="2"/>
  <c r="E82" i="2"/>
  <c r="A83" i="2"/>
  <c r="C83" i="2"/>
  <c r="E83" i="2" s="1"/>
  <c r="A84" i="2"/>
  <c r="C84" i="2"/>
  <c r="E84" i="2"/>
  <c r="A85" i="2"/>
  <c r="C85" i="2"/>
  <c r="E85" i="2" s="1"/>
  <c r="A86" i="2"/>
  <c r="C86" i="2"/>
  <c r="E86" i="2"/>
  <c r="A87" i="2"/>
  <c r="C87" i="2"/>
  <c r="E87" i="2" s="1"/>
  <c r="A88" i="2"/>
  <c r="C88" i="2"/>
  <c r="E88" i="2"/>
  <c r="A89" i="2"/>
  <c r="C89" i="2"/>
  <c r="E89" i="2" s="1"/>
  <c r="A90" i="2"/>
  <c r="C90" i="2"/>
  <c r="E90" i="2"/>
  <c r="A91" i="2"/>
  <c r="C91" i="2"/>
  <c r="E91" i="2" s="1"/>
  <c r="A92" i="2"/>
  <c r="C92" i="2"/>
  <c r="E92" i="2"/>
  <c r="A93" i="2"/>
  <c r="C93" i="2"/>
  <c r="E93" i="2" s="1"/>
  <c r="A94" i="2"/>
  <c r="C94" i="2"/>
  <c r="E94" i="2"/>
  <c r="A95" i="2"/>
  <c r="C95" i="2"/>
  <c r="E95" i="2" s="1"/>
  <c r="A96" i="2"/>
  <c r="C96" i="2"/>
  <c r="E96" i="2"/>
  <c r="A97" i="2"/>
  <c r="C97" i="2"/>
  <c r="E97" i="2" s="1"/>
  <c r="A98" i="2"/>
  <c r="C98" i="2"/>
  <c r="E98" i="2"/>
  <c r="A99" i="2"/>
  <c r="C99" i="2"/>
  <c r="E99" i="2" s="1"/>
  <c r="A100" i="2"/>
  <c r="C100" i="2"/>
  <c r="E100" i="2"/>
  <c r="A101" i="2"/>
  <c r="C101" i="2"/>
  <c r="E101" i="2" s="1"/>
  <c r="A102" i="2"/>
  <c r="C102" i="2"/>
  <c r="E102" i="2"/>
  <c r="A103" i="2"/>
  <c r="C103" i="2"/>
  <c r="E103" i="2" s="1"/>
  <c r="A104" i="2"/>
  <c r="C104" i="2"/>
  <c r="E104" i="2"/>
  <c r="A105" i="2"/>
  <c r="C105" i="2"/>
  <c r="E105" i="2" s="1"/>
  <c r="A106" i="2"/>
  <c r="C106" i="2"/>
  <c r="E106" i="2"/>
  <c r="A107" i="2"/>
  <c r="C107" i="2"/>
  <c r="E107" i="2" s="1"/>
  <c r="A108" i="2"/>
  <c r="C108" i="2"/>
  <c r="E108" i="2"/>
  <c r="A109" i="2"/>
  <c r="C109" i="2"/>
  <c r="E109" i="2" s="1"/>
  <c r="A110" i="2"/>
  <c r="C110" i="2"/>
  <c r="E110" i="2"/>
  <c r="A111" i="2"/>
  <c r="C111" i="2"/>
  <c r="E111" i="2" s="1"/>
  <c r="A112" i="2"/>
  <c r="C112" i="2"/>
  <c r="E112" i="2"/>
  <c r="A113" i="2"/>
  <c r="C113" i="2"/>
  <c r="E113" i="2" s="1"/>
  <c r="A114" i="2"/>
  <c r="C114" i="2"/>
  <c r="E114" i="2"/>
  <c r="A115" i="2"/>
  <c r="C115" i="2"/>
  <c r="E115" i="2" s="1"/>
  <c r="A116" i="2"/>
  <c r="C116" i="2"/>
  <c r="E116" i="2"/>
  <c r="A117" i="2"/>
  <c r="C117" i="2"/>
  <c r="E117" i="2" s="1"/>
  <c r="A118" i="2"/>
  <c r="C118" i="2"/>
  <c r="E118" i="2"/>
  <c r="A119" i="2"/>
  <c r="C119" i="2"/>
  <c r="E119" i="2" s="1"/>
  <c r="A120" i="2"/>
  <c r="C120" i="2"/>
  <c r="E120" i="2"/>
  <c r="A121" i="2"/>
  <c r="C121" i="2"/>
  <c r="E121" i="2" s="1"/>
  <c r="A122" i="2"/>
  <c r="C122" i="2"/>
  <c r="E122" i="2"/>
  <c r="A123" i="2"/>
  <c r="C123" i="2"/>
  <c r="E123" i="2" s="1"/>
  <c r="A124" i="2"/>
  <c r="C124" i="2"/>
  <c r="E124" i="2"/>
  <c r="A125" i="2"/>
  <c r="C125" i="2"/>
  <c r="E125" i="2" s="1"/>
  <c r="A126" i="2"/>
  <c r="C126" i="2"/>
  <c r="E126" i="2"/>
  <c r="A127" i="2"/>
  <c r="C127" i="2"/>
  <c r="E127" i="2" s="1"/>
  <c r="A128" i="2"/>
  <c r="C128" i="2"/>
  <c r="E128" i="2"/>
  <c r="A129" i="2"/>
  <c r="C129" i="2"/>
  <c r="E129" i="2" s="1"/>
  <c r="A130" i="2"/>
  <c r="C130" i="2"/>
  <c r="E130" i="2"/>
  <c r="F14" i="2"/>
  <c r="F15" i="2" s="1"/>
  <c r="F16" i="2" s="1"/>
  <c r="F13" i="2"/>
  <c r="E131" i="2"/>
  <c r="E132" i="2"/>
  <c r="E14" i="2"/>
  <c r="E15" i="2"/>
  <c r="E16" i="2"/>
  <c r="E17" i="2"/>
  <c r="E13" i="2"/>
  <c r="C131" i="2"/>
  <c r="C132" i="2"/>
  <c r="A131" i="2"/>
  <c r="A132" i="2"/>
  <c r="A14" i="2"/>
  <c r="A15" i="2"/>
  <c r="A16" i="2"/>
  <c r="A17" i="2"/>
  <c r="A13" i="2"/>
  <c r="F4" i="2"/>
  <c r="F3" i="2"/>
  <c r="F2" i="2"/>
  <c r="F1" i="2"/>
  <c r="B6" i="2"/>
  <c r="B4" i="2"/>
  <c r="F12" i="2" l="1"/>
</calcChain>
</file>

<file path=xl/sharedStrings.xml><?xml version="1.0" encoding="utf-8"?>
<sst xmlns="http://schemas.openxmlformats.org/spreadsheetml/2006/main" count="18" uniqueCount="16">
  <si>
    <t>splátka</t>
  </si>
  <si>
    <t>celkem</t>
  </si>
  <si>
    <t>přeplatím</t>
  </si>
  <si>
    <t>splátek za rok</t>
  </si>
  <si>
    <t>datum první splátky</t>
  </si>
  <si>
    <t>datum</t>
  </si>
  <si>
    <t>splátka půjčky</t>
  </si>
  <si>
    <t>celkeový dluh</t>
  </si>
  <si>
    <t>splátek celkem</t>
  </si>
  <si>
    <t>doba splácení v letech</t>
  </si>
  <si>
    <t>měsíční úroky</t>
  </si>
  <si>
    <t>roční úrok v %</t>
  </si>
  <si>
    <t>měsíční úrok v %</t>
  </si>
  <si>
    <t>výše hypotéky (půjčka)</t>
  </si>
  <si>
    <t>celkový úrok v %</t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</si>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</sst>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Kč&quot;;[Red]\-#,##0.00\ &quot;Kč&quot;"/>
    <numFmt numFmtId="164" formatCode="#,##0.00\ &quot;Kč&quot;"/>
    <numFmt numFmtId="167" formatCode="0.00000"/>
    <numFmt numFmtId="170" formatCode="0.0"/>
    <numFmt numFmtId="176" formatCode="#,##0.00000\ &quot;Kč&quot;;[Red]\-#,##0.00000\ &quot;Kč&quot;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7" fontId="0" fillId="0" borderId="1" xfId="0" applyNumberFormat="1" applyBorder="1"/>
    <xf numFmtId="1" fontId="0" fillId="0" borderId="1" xfId="0" applyNumberFormat="1" applyBorder="1"/>
    <xf numFmtId="170" fontId="0" fillId="0" borderId="1" xfId="1" applyNumberFormat="1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14" fontId="0" fillId="0" borderId="6" xfId="0" applyNumberFormat="1" applyBorder="1"/>
    <xf numFmtId="8" fontId="0" fillId="0" borderId="6" xfId="0" applyNumberFormat="1" applyBorder="1"/>
    <xf numFmtId="164" fontId="0" fillId="0" borderId="6" xfId="0" applyNumberFormat="1" applyBorder="1"/>
    <xf numFmtId="176" fontId="0" fillId="0" borderId="6" xfId="0" applyNumberFormat="1" applyBorder="1"/>
    <xf numFmtId="0" fontId="0" fillId="0" borderId="6" xfId="0" applyBorder="1"/>
    <xf numFmtId="0" fontId="0" fillId="0" borderId="0" xfId="0" applyFill="1" applyBorder="1"/>
    <xf numFmtId="164" fontId="0" fillId="0" borderId="9" xfId="0" applyNumberFormat="1" applyBorder="1"/>
    <xf numFmtId="164" fontId="0" fillId="0" borderId="8" xfId="0" applyNumberFormat="1" applyBorder="1"/>
    <xf numFmtId="0" fontId="0" fillId="0" borderId="8" xfId="0" applyBorder="1"/>
    <xf numFmtId="14" fontId="0" fillId="0" borderId="11" xfId="0" applyNumberFormat="1" applyBorder="1"/>
    <xf numFmtId="164" fontId="0" fillId="0" borderId="11" xfId="0" applyNumberFormat="1" applyBorder="1"/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4"/>
  <sheetViews>
    <sheetView tabSelected="1" topLeftCell="A75" zoomScaleNormal="100" workbookViewId="0">
      <selection activeCell="H12" sqref="H12"/>
    </sheetView>
  </sheetViews>
  <sheetFormatPr defaultRowHeight="15" x14ac:dyDescent="0.25"/>
  <cols>
    <col min="1" max="1" width="22" customWidth="1"/>
    <col min="2" max="2" width="14.7109375" customWidth="1"/>
    <col min="3" max="3" width="10.42578125" bestFit="1" customWidth="1"/>
    <col min="4" max="4" width="13.28515625" customWidth="1"/>
    <col min="5" max="5" width="16.42578125" customWidth="1"/>
    <col min="6" max="6" width="14" bestFit="1" customWidth="1"/>
  </cols>
  <sheetData>
    <row r="1" spans="1:7" x14ac:dyDescent="0.25">
      <c r="A1" s="1" t="s">
        <v>13</v>
      </c>
      <c r="B1" s="2">
        <v>100000</v>
      </c>
      <c r="E1" s="1" t="s">
        <v>0</v>
      </c>
      <c r="F1" s="2">
        <f>B1/B2/B3*B6</f>
        <v>694.44444444444446</v>
      </c>
    </row>
    <row r="2" spans="1:7" x14ac:dyDescent="0.25">
      <c r="A2" s="1" t="s">
        <v>9</v>
      </c>
      <c r="B2" s="1">
        <v>10</v>
      </c>
      <c r="E2" s="1" t="s">
        <v>1</v>
      </c>
      <c r="F2" s="2">
        <f>F1*12*(B2+B5)</f>
        <v>166666.66666666669</v>
      </c>
    </row>
    <row r="3" spans="1:7" x14ac:dyDescent="0.25">
      <c r="A3" s="1" t="s">
        <v>3</v>
      </c>
      <c r="B3" s="1">
        <v>12</v>
      </c>
      <c r="E3" s="1" t="s">
        <v>2</v>
      </c>
      <c r="F3" s="2">
        <f>F2-B1</f>
        <v>66666.666666666686</v>
      </c>
    </row>
    <row r="4" spans="1:7" x14ac:dyDescent="0.25">
      <c r="A4" s="1" t="s">
        <v>8</v>
      </c>
      <c r="B4" s="4">
        <f>B2*B3</f>
        <v>120</v>
      </c>
      <c r="E4" s="1" t="s">
        <v>14</v>
      </c>
      <c r="F4" s="5">
        <f>F2/(B1/100)</f>
        <v>166.66666666666669</v>
      </c>
    </row>
    <row r="5" spans="1:7" x14ac:dyDescent="0.25">
      <c r="A5" s="1" t="s">
        <v>11</v>
      </c>
      <c r="B5" s="3">
        <v>10</v>
      </c>
    </row>
    <row r="6" spans="1:7" x14ac:dyDescent="0.25">
      <c r="A6" s="1" t="s">
        <v>12</v>
      </c>
      <c r="B6" s="3">
        <f>B5*(1/12)</f>
        <v>0.83333333333333326</v>
      </c>
    </row>
    <row r="7" spans="1:7" x14ac:dyDescent="0.25">
      <c r="A7" s="1" t="s">
        <v>4</v>
      </c>
      <c r="B7" s="1"/>
    </row>
    <row r="11" spans="1:7" ht="15.75" thickBot="1" x14ac:dyDescent="0.3">
      <c r="A11" s="6" t="s">
        <v>0</v>
      </c>
      <c r="B11" s="7" t="s">
        <v>5</v>
      </c>
      <c r="C11" s="7" t="s">
        <v>0</v>
      </c>
      <c r="D11" s="7" t="s">
        <v>6</v>
      </c>
      <c r="E11" s="7" t="s">
        <v>10</v>
      </c>
      <c r="F11" s="8" t="s">
        <v>7</v>
      </c>
      <c r="G11" s="16" t="s">
        <v>15</v>
      </c>
    </row>
    <row r="12" spans="1:7" ht="16.5" thickTop="1" thickBot="1" x14ac:dyDescent="0.3">
      <c r="A12" s="24"/>
      <c r="B12" s="10"/>
      <c r="C12" s="10"/>
      <c r="D12" s="10"/>
      <c r="E12" s="10"/>
      <c r="F12" s="17">
        <f>$B$1</f>
        <v>100000</v>
      </c>
    </row>
    <row r="13" spans="1:7" ht="16.5" thickTop="1" thickBot="1" x14ac:dyDescent="0.3">
      <c r="A13" s="24">
        <f>ROW(A1)</f>
        <v>1</v>
      </c>
      <c r="B13" s="11">
        <v>41640</v>
      </c>
      <c r="C13" s="12">
        <v>694.44</v>
      </c>
      <c r="D13" s="14"/>
      <c r="E13" s="14">
        <f>C13/100*0.83</f>
        <v>5.763852</v>
      </c>
      <c r="F13" s="18">
        <f>F12-C13</f>
        <v>99305.56</v>
      </c>
    </row>
    <row r="14" spans="1:7" ht="16.5" thickTop="1" thickBot="1" x14ac:dyDescent="0.3">
      <c r="A14" s="24">
        <f t="shared" ref="A14:A77" si="0">ROW(A2)</f>
        <v>2</v>
      </c>
      <c r="B14" s="11">
        <v>41671</v>
      </c>
      <c r="C14" s="12">
        <v>694.44</v>
      </c>
      <c r="D14" s="15"/>
      <c r="E14" s="14">
        <f t="shared" ref="E14:E24" si="1">C14/100*0.83</f>
        <v>5.763852</v>
      </c>
      <c r="F14" s="18">
        <f t="shared" ref="F14:F16" si="2">F13-C14</f>
        <v>98611.12</v>
      </c>
    </row>
    <row r="15" spans="1:7" ht="16.5" thickTop="1" thickBot="1" x14ac:dyDescent="0.3">
      <c r="A15" s="24">
        <f t="shared" si="0"/>
        <v>3</v>
      </c>
      <c r="B15" s="11">
        <v>41699</v>
      </c>
      <c r="C15" s="12">
        <v>694.44</v>
      </c>
      <c r="D15" s="15"/>
      <c r="E15" s="14">
        <f t="shared" si="1"/>
        <v>5.763852</v>
      </c>
      <c r="F15" s="18">
        <f t="shared" si="2"/>
        <v>97916.68</v>
      </c>
    </row>
    <row r="16" spans="1:7" ht="16.5" thickTop="1" thickBot="1" x14ac:dyDescent="0.3">
      <c r="A16" s="24">
        <f t="shared" si="0"/>
        <v>4</v>
      </c>
      <c r="B16" s="11">
        <v>41730</v>
      </c>
      <c r="C16" s="12">
        <v>694.44</v>
      </c>
      <c r="D16" s="15"/>
      <c r="E16" s="14">
        <f t="shared" si="1"/>
        <v>5.763852</v>
      </c>
      <c r="F16" s="18">
        <f t="shared" si="2"/>
        <v>97222.239999999991</v>
      </c>
    </row>
    <row r="17" spans="1:6" ht="16.5" thickTop="1" thickBot="1" x14ac:dyDescent="0.3">
      <c r="A17" s="24">
        <f t="shared" si="0"/>
        <v>5</v>
      </c>
      <c r="B17" s="11">
        <v>41760</v>
      </c>
      <c r="C17" s="12">
        <v>694.44</v>
      </c>
      <c r="D17" s="15"/>
      <c r="E17" s="14">
        <f t="shared" si="1"/>
        <v>5.763852</v>
      </c>
      <c r="F17" s="19"/>
    </row>
    <row r="18" spans="1:6" ht="16.5" thickTop="1" thickBot="1" x14ac:dyDescent="0.3">
      <c r="A18" s="24">
        <f t="shared" si="0"/>
        <v>6</v>
      </c>
      <c r="B18" s="10">
        <v>41791</v>
      </c>
      <c r="C18" s="10">
        <v>694.44</v>
      </c>
      <c r="D18" s="10"/>
      <c r="E18" s="10">
        <f t="shared" si="1"/>
        <v>5.763852</v>
      </c>
      <c r="F18" s="19"/>
    </row>
    <row r="19" spans="1:6" ht="16.5" thickTop="1" thickBot="1" x14ac:dyDescent="0.3">
      <c r="A19" s="24">
        <f t="shared" si="0"/>
        <v>7</v>
      </c>
      <c r="B19" s="10">
        <v>41821</v>
      </c>
      <c r="C19" s="10">
        <v>694.44</v>
      </c>
      <c r="D19" s="10"/>
      <c r="E19" s="10">
        <f t="shared" si="1"/>
        <v>5.763852</v>
      </c>
      <c r="F19" s="19"/>
    </row>
    <row r="20" spans="1:6" ht="16.5" thickTop="1" thickBot="1" x14ac:dyDescent="0.3">
      <c r="A20" s="24">
        <f t="shared" si="0"/>
        <v>8</v>
      </c>
      <c r="B20" s="10">
        <v>41852</v>
      </c>
      <c r="C20" s="10">
        <v>694.44</v>
      </c>
      <c r="D20" s="10"/>
      <c r="E20" s="10">
        <f t="shared" si="1"/>
        <v>5.763852</v>
      </c>
      <c r="F20" s="19"/>
    </row>
    <row r="21" spans="1:6" ht="16.5" thickTop="1" thickBot="1" x14ac:dyDescent="0.3">
      <c r="A21" s="24">
        <f t="shared" si="0"/>
        <v>9</v>
      </c>
      <c r="B21" s="10">
        <v>41883</v>
      </c>
      <c r="C21" s="10">
        <v>694.44</v>
      </c>
      <c r="D21" s="10"/>
      <c r="E21" s="10">
        <f t="shared" si="1"/>
        <v>5.763852</v>
      </c>
      <c r="F21" s="19"/>
    </row>
    <row r="22" spans="1:6" ht="16.5" thickTop="1" thickBot="1" x14ac:dyDescent="0.3">
      <c r="A22" s="24">
        <f t="shared" si="0"/>
        <v>10</v>
      </c>
      <c r="B22" s="10">
        <v>41913</v>
      </c>
      <c r="C22" s="10">
        <v>694.44</v>
      </c>
      <c r="D22" s="10"/>
      <c r="E22" s="10">
        <f t="shared" si="1"/>
        <v>5.763852</v>
      </c>
      <c r="F22" s="19"/>
    </row>
    <row r="23" spans="1:6" ht="16.5" thickTop="1" thickBot="1" x14ac:dyDescent="0.3">
      <c r="A23" s="24">
        <f t="shared" si="0"/>
        <v>11</v>
      </c>
      <c r="B23" s="10">
        <v>41944</v>
      </c>
      <c r="C23" s="10">
        <v>694.44</v>
      </c>
      <c r="D23" s="10"/>
      <c r="E23" s="10">
        <f t="shared" si="1"/>
        <v>5.763852</v>
      </c>
      <c r="F23" s="19"/>
    </row>
    <row r="24" spans="1:6" ht="16.5" thickTop="1" thickBot="1" x14ac:dyDescent="0.3">
      <c r="A24" s="24">
        <f t="shared" si="0"/>
        <v>12</v>
      </c>
      <c r="B24" s="10">
        <v>41974</v>
      </c>
      <c r="C24" s="10">
        <v>694.44</v>
      </c>
      <c r="D24" s="10"/>
      <c r="E24" s="10">
        <f t="shared" si="1"/>
        <v>5.763852</v>
      </c>
      <c r="F24" s="19"/>
    </row>
    <row r="25" spans="1:6" ht="16.5" thickTop="1" thickBot="1" x14ac:dyDescent="0.3">
      <c r="A25" s="24">
        <f t="shared" si="0"/>
        <v>13</v>
      </c>
      <c r="B25" s="10">
        <v>42005</v>
      </c>
      <c r="C25" s="10">
        <f>(694.44/100)*110</f>
        <v>763.88400000000013</v>
      </c>
      <c r="D25" s="10"/>
      <c r="E25" s="10">
        <f>C25/100*0.833</f>
        <v>6.3631537200000006</v>
      </c>
      <c r="F25" s="19"/>
    </row>
    <row r="26" spans="1:6" ht="16.5" thickTop="1" thickBot="1" x14ac:dyDescent="0.3">
      <c r="A26" s="24">
        <f t="shared" si="0"/>
        <v>14</v>
      </c>
      <c r="B26" s="10">
        <v>42036</v>
      </c>
      <c r="C26" s="10">
        <f t="shared" ref="C26:C36" si="3">(694.44/100)*110</f>
        <v>763.88400000000013</v>
      </c>
      <c r="D26" s="10"/>
      <c r="E26" s="10">
        <f t="shared" ref="E26:E36" si="4">C26/100*0.833</f>
        <v>6.3631537200000006</v>
      </c>
      <c r="F26" s="19"/>
    </row>
    <row r="27" spans="1:6" ht="16.5" thickTop="1" thickBot="1" x14ac:dyDescent="0.3">
      <c r="A27" s="24">
        <f t="shared" si="0"/>
        <v>15</v>
      </c>
      <c r="B27" s="10">
        <v>42064</v>
      </c>
      <c r="C27" s="10">
        <f t="shared" si="3"/>
        <v>763.88400000000013</v>
      </c>
      <c r="D27" s="10"/>
      <c r="E27" s="10">
        <f t="shared" si="4"/>
        <v>6.3631537200000006</v>
      </c>
      <c r="F27" s="19"/>
    </row>
    <row r="28" spans="1:6" ht="16.5" thickTop="1" thickBot="1" x14ac:dyDescent="0.3">
      <c r="A28" s="24">
        <f t="shared" si="0"/>
        <v>16</v>
      </c>
      <c r="B28" s="10">
        <v>42095</v>
      </c>
      <c r="C28" s="10">
        <f t="shared" si="3"/>
        <v>763.88400000000013</v>
      </c>
      <c r="D28" s="10"/>
      <c r="E28" s="10">
        <f t="shared" si="4"/>
        <v>6.3631537200000006</v>
      </c>
      <c r="F28" s="19"/>
    </row>
    <row r="29" spans="1:6" ht="16.5" thickTop="1" thickBot="1" x14ac:dyDescent="0.3">
      <c r="A29" s="24">
        <f t="shared" si="0"/>
        <v>17</v>
      </c>
      <c r="B29" s="10">
        <v>42125</v>
      </c>
      <c r="C29" s="10">
        <f t="shared" si="3"/>
        <v>763.88400000000013</v>
      </c>
      <c r="D29" s="10"/>
      <c r="E29" s="10">
        <f t="shared" si="4"/>
        <v>6.3631537200000006</v>
      </c>
      <c r="F29" s="19"/>
    </row>
    <row r="30" spans="1:6" ht="16.5" thickTop="1" thickBot="1" x14ac:dyDescent="0.3">
      <c r="A30" s="24">
        <f t="shared" si="0"/>
        <v>18</v>
      </c>
      <c r="B30" s="10">
        <v>42156</v>
      </c>
      <c r="C30" s="10">
        <f t="shared" si="3"/>
        <v>763.88400000000013</v>
      </c>
      <c r="D30" s="10"/>
      <c r="E30" s="10">
        <f t="shared" si="4"/>
        <v>6.3631537200000006</v>
      </c>
      <c r="F30" s="19"/>
    </row>
    <row r="31" spans="1:6" ht="16.5" thickTop="1" thickBot="1" x14ac:dyDescent="0.3">
      <c r="A31" s="24">
        <f t="shared" si="0"/>
        <v>19</v>
      </c>
      <c r="B31" s="10">
        <v>42186</v>
      </c>
      <c r="C31" s="10">
        <f t="shared" si="3"/>
        <v>763.88400000000013</v>
      </c>
      <c r="D31" s="10"/>
      <c r="E31" s="10">
        <f t="shared" si="4"/>
        <v>6.3631537200000006</v>
      </c>
      <c r="F31" s="19"/>
    </row>
    <row r="32" spans="1:6" ht="16.5" thickTop="1" thickBot="1" x14ac:dyDescent="0.3">
      <c r="A32" s="24">
        <f t="shared" si="0"/>
        <v>20</v>
      </c>
      <c r="B32" s="10">
        <v>42217</v>
      </c>
      <c r="C32" s="10">
        <f t="shared" si="3"/>
        <v>763.88400000000013</v>
      </c>
      <c r="D32" s="10"/>
      <c r="E32" s="10">
        <f t="shared" si="4"/>
        <v>6.3631537200000006</v>
      </c>
      <c r="F32" s="19"/>
    </row>
    <row r="33" spans="1:6" ht="16.5" thickTop="1" thickBot="1" x14ac:dyDescent="0.3">
      <c r="A33" s="24">
        <f t="shared" si="0"/>
        <v>21</v>
      </c>
      <c r="B33" s="10">
        <v>42248</v>
      </c>
      <c r="C33" s="10">
        <f t="shared" si="3"/>
        <v>763.88400000000013</v>
      </c>
      <c r="D33" s="10"/>
      <c r="E33" s="10">
        <f t="shared" si="4"/>
        <v>6.3631537200000006</v>
      </c>
      <c r="F33" s="19"/>
    </row>
    <row r="34" spans="1:6" ht="16.5" thickTop="1" thickBot="1" x14ac:dyDescent="0.3">
      <c r="A34" s="24">
        <f t="shared" si="0"/>
        <v>22</v>
      </c>
      <c r="B34" s="10">
        <v>42278</v>
      </c>
      <c r="C34" s="10">
        <f t="shared" si="3"/>
        <v>763.88400000000013</v>
      </c>
      <c r="D34" s="10"/>
      <c r="E34" s="10">
        <f t="shared" si="4"/>
        <v>6.3631537200000006</v>
      </c>
      <c r="F34" s="19"/>
    </row>
    <row r="35" spans="1:6" ht="16.5" thickTop="1" thickBot="1" x14ac:dyDescent="0.3">
      <c r="A35" s="24">
        <f t="shared" si="0"/>
        <v>23</v>
      </c>
      <c r="B35" s="10">
        <v>42309</v>
      </c>
      <c r="C35" s="10">
        <f t="shared" si="3"/>
        <v>763.88400000000013</v>
      </c>
      <c r="D35" s="10"/>
      <c r="E35" s="10">
        <f t="shared" si="4"/>
        <v>6.3631537200000006</v>
      </c>
      <c r="F35" s="19"/>
    </row>
    <row r="36" spans="1:6" ht="16.5" thickTop="1" thickBot="1" x14ac:dyDescent="0.3">
      <c r="A36" s="24">
        <f t="shared" si="0"/>
        <v>24</v>
      </c>
      <c r="B36" s="10">
        <v>42339</v>
      </c>
      <c r="C36" s="10">
        <f t="shared" si="3"/>
        <v>763.88400000000013</v>
      </c>
      <c r="D36" s="10"/>
      <c r="E36" s="10">
        <f t="shared" si="4"/>
        <v>6.3631537200000006</v>
      </c>
      <c r="F36" s="19"/>
    </row>
    <row r="37" spans="1:6" ht="16.5" thickTop="1" thickBot="1" x14ac:dyDescent="0.3">
      <c r="A37" s="24">
        <f t="shared" si="0"/>
        <v>25</v>
      </c>
      <c r="B37" s="10">
        <v>42370</v>
      </c>
      <c r="C37" s="10">
        <f>763.88/100*110</f>
        <v>840.26800000000003</v>
      </c>
      <c r="D37" s="10"/>
      <c r="E37" s="10">
        <f>C37/100*0.83</f>
        <v>6.9742243999999998</v>
      </c>
      <c r="F37" s="19"/>
    </row>
    <row r="38" spans="1:6" ht="16.5" thickTop="1" thickBot="1" x14ac:dyDescent="0.3">
      <c r="A38" s="24">
        <f t="shared" si="0"/>
        <v>26</v>
      </c>
      <c r="B38" s="10">
        <v>42401</v>
      </c>
      <c r="C38" s="10">
        <f t="shared" ref="C38:C48" si="5">763.88/100*110</f>
        <v>840.26800000000003</v>
      </c>
      <c r="D38" s="10"/>
      <c r="E38" s="10">
        <f t="shared" ref="E38:E48" si="6">C38/100*0.83</f>
        <v>6.9742243999999998</v>
      </c>
      <c r="F38" s="19"/>
    </row>
    <row r="39" spans="1:6" ht="16.5" thickTop="1" thickBot="1" x14ac:dyDescent="0.3">
      <c r="A39" s="24">
        <f t="shared" si="0"/>
        <v>27</v>
      </c>
      <c r="B39" s="10">
        <v>42430</v>
      </c>
      <c r="C39" s="10">
        <f t="shared" si="5"/>
        <v>840.26800000000003</v>
      </c>
      <c r="D39" s="10"/>
      <c r="E39" s="10">
        <f t="shared" si="6"/>
        <v>6.9742243999999998</v>
      </c>
      <c r="F39" s="19"/>
    </row>
    <row r="40" spans="1:6" ht="16.5" thickTop="1" thickBot="1" x14ac:dyDescent="0.3">
      <c r="A40" s="24">
        <f t="shared" si="0"/>
        <v>28</v>
      </c>
      <c r="B40" s="10">
        <v>42461</v>
      </c>
      <c r="C40" s="10">
        <f t="shared" si="5"/>
        <v>840.26800000000003</v>
      </c>
      <c r="D40" s="10"/>
      <c r="E40" s="10">
        <f t="shared" si="6"/>
        <v>6.9742243999999998</v>
      </c>
      <c r="F40" s="19"/>
    </row>
    <row r="41" spans="1:6" ht="16.5" thickTop="1" thickBot="1" x14ac:dyDescent="0.3">
      <c r="A41" s="24">
        <f t="shared" si="0"/>
        <v>29</v>
      </c>
      <c r="B41" s="10">
        <v>42491</v>
      </c>
      <c r="C41" s="10">
        <f t="shared" si="5"/>
        <v>840.26800000000003</v>
      </c>
      <c r="D41" s="10"/>
      <c r="E41" s="10">
        <f t="shared" si="6"/>
        <v>6.9742243999999998</v>
      </c>
      <c r="F41" s="19"/>
    </row>
    <row r="42" spans="1:6" ht="16.5" thickTop="1" thickBot="1" x14ac:dyDescent="0.3">
      <c r="A42" s="24">
        <f t="shared" si="0"/>
        <v>30</v>
      </c>
      <c r="B42" s="10">
        <v>42522</v>
      </c>
      <c r="C42" s="10">
        <f t="shared" si="5"/>
        <v>840.26800000000003</v>
      </c>
      <c r="D42" s="10"/>
      <c r="E42" s="10">
        <f t="shared" si="6"/>
        <v>6.9742243999999998</v>
      </c>
      <c r="F42" s="19"/>
    </row>
    <row r="43" spans="1:6" ht="16.5" thickTop="1" thickBot="1" x14ac:dyDescent="0.3">
      <c r="A43" s="24">
        <f t="shared" si="0"/>
        <v>31</v>
      </c>
      <c r="B43" s="10">
        <v>42552</v>
      </c>
      <c r="C43" s="10">
        <f t="shared" si="5"/>
        <v>840.26800000000003</v>
      </c>
      <c r="D43" s="10"/>
      <c r="E43" s="10">
        <f t="shared" si="6"/>
        <v>6.9742243999999998</v>
      </c>
      <c r="F43" s="19"/>
    </row>
    <row r="44" spans="1:6" ht="16.5" thickTop="1" thickBot="1" x14ac:dyDescent="0.3">
      <c r="A44" s="24">
        <f t="shared" si="0"/>
        <v>32</v>
      </c>
      <c r="B44" s="10">
        <v>42583</v>
      </c>
      <c r="C44" s="10">
        <f t="shared" si="5"/>
        <v>840.26800000000003</v>
      </c>
      <c r="D44" s="10"/>
      <c r="E44" s="10">
        <f t="shared" si="6"/>
        <v>6.9742243999999998</v>
      </c>
      <c r="F44" s="19"/>
    </row>
    <row r="45" spans="1:6" ht="16.5" thickTop="1" thickBot="1" x14ac:dyDescent="0.3">
      <c r="A45" s="24">
        <f t="shared" si="0"/>
        <v>33</v>
      </c>
      <c r="B45" s="10">
        <v>42614</v>
      </c>
      <c r="C45" s="10">
        <f t="shared" si="5"/>
        <v>840.26800000000003</v>
      </c>
      <c r="D45" s="10"/>
      <c r="E45" s="10">
        <f t="shared" si="6"/>
        <v>6.9742243999999998</v>
      </c>
      <c r="F45" s="19"/>
    </row>
    <row r="46" spans="1:6" ht="16.5" thickTop="1" thickBot="1" x14ac:dyDescent="0.3">
      <c r="A46" s="24">
        <f t="shared" si="0"/>
        <v>34</v>
      </c>
      <c r="B46" s="10">
        <v>42644</v>
      </c>
      <c r="C46" s="10">
        <f t="shared" si="5"/>
        <v>840.26800000000003</v>
      </c>
      <c r="D46" s="10"/>
      <c r="E46" s="10">
        <f t="shared" si="6"/>
        <v>6.9742243999999998</v>
      </c>
      <c r="F46" s="19"/>
    </row>
    <row r="47" spans="1:6" ht="16.5" thickTop="1" thickBot="1" x14ac:dyDescent="0.3">
      <c r="A47" s="24">
        <f t="shared" si="0"/>
        <v>35</v>
      </c>
      <c r="B47" s="10">
        <v>42675</v>
      </c>
      <c r="C47" s="10">
        <f t="shared" si="5"/>
        <v>840.26800000000003</v>
      </c>
      <c r="D47" s="10"/>
      <c r="E47" s="10">
        <f t="shared" si="6"/>
        <v>6.9742243999999998</v>
      </c>
      <c r="F47" s="19"/>
    </row>
    <row r="48" spans="1:6" ht="16.5" thickTop="1" thickBot="1" x14ac:dyDescent="0.3">
      <c r="A48" s="24">
        <f t="shared" si="0"/>
        <v>36</v>
      </c>
      <c r="B48" s="10">
        <v>42705</v>
      </c>
      <c r="C48" s="10">
        <f t="shared" si="5"/>
        <v>840.26800000000003</v>
      </c>
      <c r="D48" s="10"/>
      <c r="E48" s="10">
        <f t="shared" si="6"/>
        <v>6.9742243999999998</v>
      </c>
      <c r="F48" s="19"/>
    </row>
    <row r="49" spans="1:6" ht="16.5" thickTop="1" thickBot="1" x14ac:dyDescent="0.3">
      <c r="A49" s="24">
        <f t="shared" si="0"/>
        <v>37</v>
      </c>
      <c r="B49" s="10">
        <v>42736</v>
      </c>
      <c r="C49" s="10">
        <f>840.27/100*110</f>
        <v>924.29699999999991</v>
      </c>
      <c r="D49" s="10"/>
      <c r="E49" s="10">
        <f>C49/100*0.83</f>
        <v>7.6716650999999993</v>
      </c>
      <c r="F49" s="19"/>
    </row>
    <row r="50" spans="1:6" ht="16.5" thickTop="1" thickBot="1" x14ac:dyDescent="0.3">
      <c r="A50" s="24">
        <f t="shared" si="0"/>
        <v>38</v>
      </c>
      <c r="B50" s="10">
        <v>42767</v>
      </c>
      <c r="C50" s="10">
        <f t="shared" ref="C50:C60" si="7">840.27/100*110</f>
        <v>924.29699999999991</v>
      </c>
      <c r="D50" s="10"/>
      <c r="E50" s="10">
        <f t="shared" ref="E50:E60" si="8">C50/100*0.83</f>
        <v>7.6716650999999993</v>
      </c>
      <c r="F50" s="19"/>
    </row>
    <row r="51" spans="1:6" ht="16.5" thickTop="1" thickBot="1" x14ac:dyDescent="0.3">
      <c r="A51" s="24">
        <f t="shared" si="0"/>
        <v>39</v>
      </c>
      <c r="B51" s="10">
        <v>42795</v>
      </c>
      <c r="C51" s="10">
        <f t="shared" si="7"/>
        <v>924.29699999999991</v>
      </c>
      <c r="D51" s="10"/>
      <c r="E51" s="10">
        <f t="shared" si="8"/>
        <v>7.6716650999999993</v>
      </c>
      <c r="F51" s="19"/>
    </row>
    <row r="52" spans="1:6" ht="16.5" thickTop="1" thickBot="1" x14ac:dyDescent="0.3">
      <c r="A52" s="24">
        <f t="shared" si="0"/>
        <v>40</v>
      </c>
      <c r="B52" s="10">
        <v>42826</v>
      </c>
      <c r="C52" s="10">
        <f t="shared" si="7"/>
        <v>924.29699999999991</v>
      </c>
      <c r="D52" s="10"/>
      <c r="E52" s="10">
        <f t="shared" si="8"/>
        <v>7.6716650999999993</v>
      </c>
      <c r="F52" s="19"/>
    </row>
    <row r="53" spans="1:6" ht="16.5" thickTop="1" thickBot="1" x14ac:dyDescent="0.3">
      <c r="A53" s="24">
        <f t="shared" si="0"/>
        <v>41</v>
      </c>
      <c r="B53" s="10">
        <v>42856</v>
      </c>
      <c r="C53" s="10">
        <f t="shared" si="7"/>
        <v>924.29699999999991</v>
      </c>
      <c r="D53" s="10"/>
      <c r="E53" s="10">
        <f t="shared" si="8"/>
        <v>7.6716650999999993</v>
      </c>
      <c r="F53" s="19"/>
    </row>
    <row r="54" spans="1:6" ht="16.5" thickTop="1" thickBot="1" x14ac:dyDescent="0.3">
      <c r="A54" s="24">
        <f t="shared" si="0"/>
        <v>42</v>
      </c>
      <c r="B54" s="10">
        <v>42887</v>
      </c>
      <c r="C54" s="10">
        <f t="shared" si="7"/>
        <v>924.29699999999991</v>
      </c>
      <c r="D54" s="10"/>
      <c r="E54" s="10">
        <f t="shared" si="8"/>
        <v>7.6716650999999993</v>
      </c>
      <c r="F54" s="19"/>
    </row>
    <row r="55" spans="1:6" ht="16.5" thickTop="1" thickBot="1" x14ac:dyDescent="0.3">
      <c r="A55" s="24">
        <f t="shared" si="0"/>
        <v>43</v>
      </c>
      <c r="B55" s="10">
        <v>42917</v>
      </c>
      <c r="C55" s="10">
        <f t="shared" si="7"/>
        <v>924.29699999999991</v>
      </c>
      <c r="D55" s="10"/>
      <c r="E55" s="10">
        <f t="shared" si="8"/>
        <v>7.6716650999999993</v>
      </c>
      <c r="F55" s="19"/>
    </row>
    <row r="56" spans="1:6" ht="16.5" thickTop="1" thickBot="1" x14ac:dyDescent="0.3">
      <c r="A56" s="24">
        <f t="shared" si="0"/>
        <v>44</v>
      </c>
      <c r="B56" s="10">
        <v>42948</v>
      </c>
      <c r="C56" s="10">
        <f t="shared" si="7"/>
        <v>924.29699999999991</v>
      </c>
      <c r="D56" s="10"/>
      <c r="E56" s="10">
        <f t="shared" si="8"/>
        <v>7.6716650999999993</v>
      </c>
      <c r="F56" s="19"/>
    </row>
    <row r="57" spans="1:6" ht="16.5" thickTop="1" thickBot="1" x14ac:dyDescent="0.3">
      <c r="A57" s="24">
        <f t="shared" si="0"/>
        <v>45</v>
      </c>
      <c r="B57" s="10">
        <v>42979</v>
      </c>
      <c r="C57" s="10">
        <f t="shared" si="7"/>
        <v>924.29699999999991</v>
      </c>
      <c r="D57" s="10"/>
      <c r="E57" s="10">
        <f t="shared" si="8"/>
        <v>7.6716650999999993</v>
      </c>
      <c r="F57" s="19"/>
    </row>
    <row r="58" spans="1:6" ht="16.5" thickTop="1" thickBot="1" x14ac:dyDescent="0.3">
      <c r="A58" s="24">
        <f t="shared" si="0"/>
        <v>46</v>
      </c>
      <c r="B58" s="10">
        <v>43009</v>
      </c>
      <c r="C58" s="10">
        <f t="shared" si="7"/>
        <v>924.29699999999991</v>
      </c>
      <c r="D58" s="10"/>
      <c r="E58" s="10">
        <f t="shared" si="8"/>
        <v>7.6716650999999993</v>
      </c>
      <c r="F58" s="19"/>
    </row>
    <row r="59" spans="1:6" ht="16.5" thickTop="1" thickBot="1" x14ac:dyDescent="0.3">
      <c r="A59" s="24">
        <f t="shared" si="0"/>
        <v>47</v>
      </c>
      <c r="B59" s="10">
        <v>43040</v>
      </c>
      <c r="C59" s="10">
        <f t="shared" si="7"/>
        <v>924.29699999999991</v>
      </c>
      <c r="D59" s="10"/>
      <c r="E59" s="10">
        <f t="shared" si="8"/>
        <v>7.6716650999999993</v>
      </c>
      <c r="F59" s="19"/>
    </row>
    <row r="60" spans="1:6" ht="16.5" thickTop="1" thickBot="1" x14ac:dyDescent="0.3">
      <c r="A60" s="24">
        <f t="shared" si="0"/>
        <v>48</v>
      </c>
      <c r="B60" s="10">
        <v>43070</v>
      </c>
      <c r="C60" s="10">
        <f t="shared" si="7"/>
        <v>924.29699999999991</v>
      </c>
      <c r="D60" s="10"/>
      <c r="E60" s="10">
        <f t="shared" si="8"/>
        <v>7.6716650999999993</v>
      </c>
      <c r="F60" s="19"/>
    </row>
    <row r="61" spans="1:6" ht="16.5" thickTop="1" thickBot="1" x14ac:dyDescent="0.3">
      <c r="A61" s="24">
        <f t="shared" si="0"/>
        <v>49</v>
      </c>
      <c r="B61" s="10">
        <v>43101</v>
      </c>
      <c r="C61" s="10">
        <f>924.3/100*110</f>
        <v>1016.73</v>
      </c>
      <c r="D61" s="10"/>
      <c r="E61" s="10">
        <f>C61/100*0.83</f>
        <v>8.4388590000000008</v>
      </c>
      <c r="F61" s="19"/>
    </row>
    <row r="62" spans="1:6" ht="16.5" thickTop="1" thickBot="1" x14ac:dyDescent="0.3">
      <c r="A62" s="24">
        <f t="shared" si="0"/>
        <v>50</v>
      </c>
      <c r="B62" s="10">
        <v>43132</v>
      </c>
      <c r="C62" s="10">
        <f t="shared" ref="C62:C72" si="9">924.3/100*110</f>
        <v>1016.73</v>
      </c>
      <c r="D62" s="10"/>
      <c r="E62" s="10">
        <f t="shared" ref="E62:E72" si="10">C62/100*0.83</f>
        <v>8.4388590000000008</v>
      </c>
      <c r="F62" s="19"/>
    </row>
    <row r="63" spans="1:6" ht="16.5" thickTop="1" thickBot="1" x14ac:dyDescent="0.3">
      <c r="A63" s="24">
        <f t="shared" si="0"/>
        <v>51</v>
      </c>
      <c r="B63" s="10">
        <v>43160</v>
      </c>
      <c r="C63" s="10">
        <f t="shared" si="9"/>
        <v>1016.73</v>
      </c>
      <c r="D63" s="10"/>
      <c r="E63" s="10">
        <f t="shared" si="10"/>
        <v>8.4388590000000008</v>
      </c>
      <c r="F63" s="19"/>
    </row>
    <row r="64" spans="1:6" ht="16.5" thickTop="1" thickBot="1" x14ac:dyDescent="0.3">
      <c r="A64" s="24">
        <f t="shared" si="0"/>
        <v>52</v>
      </c>
      <c r="B64" s="10">
        <v>43191</v>
      </c>
      <c r="C64" s="10">
        <f t="shared" si="9"/>
        <v>1016.73</v>
      </c>
      <c r="D64" s="10"/>
      <c r="E64" s="10">
        <f t="shared" si="10"/>
        <v>8.4388590000000008</v>
      </c>
      <c r="F64" s="19"/>
    </row>
    <row r="65" spans="1:6" ht="16.5" thickTop="1" thickBot="1" x14ac:dyDescent="0.3">
      <c r="A65" s="24">
        <f t="shared" si="0"/>
        <v>53</v>
      </c>
      <c r="B65" s="10">
        <v>43221</v>
      </c>
      <c r="C65" s="10">
        <f t="shared" si="9"/>
        <v>1016.73</v>
      </c>
      <c r="D65" s="10"/>
      <c r="E65" s="10">
        <f t="shared" si="10"/>
        <v>8.4388590000000008</v>
      </c>
      <c r="F65" s="19"/>
    </row>
    <row r="66" spans="1:6" ht="16.5" thickTop="1" thickBot="1" x14ac:dyDescent="0.3">
      <c r="A66" s="24">
        <f t="shared" si="0"/>
        <v>54</v>
      </c>
      <c r="B66" s="10">
        <v>43252</v>
      </c>
      <c r="C66" s="10">
        <f t="shared" si="9"/>
        <v>1016.73</v>
      </c>
      <c r="D66" s="10"/>
      <c r="E66" s="10">
        <f t="shared" si="10"/>
        <v>8.4388590000000008</v>
      </c>
      <c r="F66" s="19"/>
    </row>
    <row r="67" spans="1:6" ht="16.5" thickTop="1" thickBot="1" x14ac:dyDescent="0.3">
      <c r="A67" s="24">
        <f t="shared" si="0"/>
        <v>55</v>
      </c>
      <c r="B67" s="10">
        <v>43282</v>
      </c>
      <c r="C67" s="10">
        <f t="shared" si="9"/>
        <v>1016.73</v>
      </c>
      <c r="D67" s="10"/>
      <c r="E67" s="10">
        <f t="shared" si="10"/>
        <v>8.4388590000000008</v>
      </c>
      <c r="F67" s="19"/>
    </row>
    <row r="68" spans="1:6" ht="16.5" thickTop="1" thickBot="1" x14ac:dyDescent="0.3">
      <c r="A68" s="24">
        <f t="shared" si="0"/>
        <v>56</v>
      </c>
      <c r="B68" s="10">
        <v>43313</v>
      </c>
      <c r="C68" s="10">
        <f t="shared" si="9"/>
        <v>1016.73</v>
      </c>
      <c r="D68" s="10"/>
      <c r="E68" s="10">
        <f t="shared" si="10"/>
        <v>8.4388590000000008</v>
      </c>
      <c r="F68" s="19"/>
    </row>
    <row r="69" spans="1:6" ht="16.5" thickTop="1" thickBot="1" x14ac:dyDescent="0.3">
      <c r="A69" s="24">
        <f t="shared" si="0"/>
        <v>57</v>
      </c>
      <c r="B69" s="10">
        <v>43344</v>
      </c>
      <c r="C69" s="10">
        <f t="shared" si="9"/>
        <v>1016.73</v>
      </c>
      <c r="D69" s="10"/>
      <c r="E69" s="10">
        <f t="shared" si="10"/>
        <v>8.4388590000000008</v>
      </c>
      <c r="F69" s="19"/>
    </row>
    <row r="70" spans="1:6" ht="16.5" thickTop="1" thickBot="1" x14ac:dyDescent="0.3">
      <c r="A70" s="24">
        <f t="shared" si="0"/>
        <v>58</v>
      </c>
      <c r="B70" s="10">
        <v>43374</v>
      </c>
      <c r="C70" s="10">
        <f t="shared" si="9"/>
        <v>1016.73</v>
      </c>
      <c r="D70" s="10"/>
      <c r="E70" s="10">
        <f t="shared" si="10"/>
        <v>8.4388590000000008</v>
      </c>
      <c r="F70" s="19"/>
    </row>
    <row r="71" spans="1:6" ht="16.5" thickTop="1" thickBot="1" x14ac:dyDescent="0.3">
      <c r="A71" s="24">
        <f t="shared" si="0"/>
        <v>59</v>
      </c>
      <c r="B71" s="10">
        <v>43405</v>
      </c>
      <c r="C71" s="10">
        <f t="shared" si="9"/>
        <v>1016.73</v>
      </c>
      <c r="D71" s="10"/>
      <c r="E71" s="10">
        <f t="shared" si="10"/>
        <v>8.4388590000000008</v>
      </c>
      <c r="F71" s="19"/>
    </row>
    <row r="72" spans="1:6" ht="16.5" thickTop="1" thickBot="1" x14ac:dyDescent="0.3">
      <c r="A72" s="24">
        <f t="shared" si="0"/>
        <v>60</v>
      </c>
      <c r="B72" s="10">
        <v>43435</v>
      </c>
      <c r="C72" s="10">
        <f t="shared" si="9"/>
        <v>1016.73</v>
      </c>
      <c r="D72" s="10"/>
      <c r="E72" s="10">
        <f t="shared" si="10"/>
        <v>8.4388590000000008</v>
      </c>
      <c r="F72" s="19"/>
    </row>
    <row r="73" spans="1:6" ht="16.5" thickTop="1" thickBot="1" x14ac:dyDescent="0.3">
      <c r="A73" s="24">
        <f t="shared" si="0"/>
        <v>61</v>
      </c>
      <c r="B73" s="10">
        <v>43466</v>
      </c>
      <c r="C73" s="10">
        <f>1016.73/100*110</f>
        <v>1118.403</v>
      </c>
      <c r="D73" s="10"/>
      <c r="E73" s="10">
        <f>C73/100*0.83</f>
        <v>9.2827448999999991</v>
      </c>
      <c r="F73" s="19"/>
    </row>
    <row r="74" spans="1:6" ht="16.5" thickTop="1" thickBot="1" x14ac:dyDescent="0.3">
      <c r="A74" s="24">
        <f t="shared" si="0"/>
        <v>62</v>
      </c>
      <c r="B74" s="10">
        <v>43497</v>
      </c>
      <c r="C74" s="10">
        <f t="shared" ref="C74:C84" si="11">1016.73/100*110</f>
        <v>1118.403</v>
      </c>
      <c r="D74" s="10"/>
      <c r="E74" s="10">
        <f t="shared" ref="E74:E84" si="12">C74/100*0.83</f>
        <v>9.2827448999999991</v>
      </c>
      <c r="F74" s="19"/>
    </row>
    <row r="75" spans="1:6" ht="16.5" thickTop="1" thickBot="1" x14ac:dyDescent="0.3">
      <c r="A75" s="24">
        <f t="shared" si="0"/>
        <v>63</v>
      </c>
      <c r="B75" s="10">
        <v>43525</v>
      </c>
      <c r="C75" s="10">
        <f t="shared" si="11"/>
        <v>1118.403</v>
      </c>
      <c r="D75" s="10"/>
      <c r="E75" s="10">
        <f t="shared" si="12"/>
        <v>9.2827448999999991</v>
      </c>
      <c r="F75" s="19"/>
    </row>
    <row r="76" spans="1:6" ht="16.5" thickTop="1" thickBot="1" x14ac:dyDescent="0.3">
      <c r="A76" s="24">
        <f t="shared" si="0"/>
        <v>64</v>
      </c>
      <c r="B76" s="10">
        <v>43556</v>
      </c>
      <c r="C76" s="10">
        <f t="shared" si="11"/>
        <v>1118.403</v>
      </c>
      <c r="D76" s="10"/>
      <c r="E76" s="10">
        <f t="shared" si="12"/>
        <v>9.2827448999999991</v>
      </c>
      <c r="F76" s="19"/>
    </row>
    <row r="77" spans="1:6" ht="16.5" thickTop="1" thickBot="1" x14ac:dyDescent="0.3">
      <c r="A77" s="24">
        <f t="shared" si="0"/>
        <v>65</v>
      </c>
      <c r="B77" s="10">
        <v>43586</v>
      </c>
      <c r="C77" s="10">
        <f t="shared" si="11"/>
        <v>1118.403</v>
      </c>
      <c r="D77" s="10"/>
      <c r="E77" s="10">
        <f t="shared" si="12"/>
        <v>9.2827448999999991</v>
      </c>
      <c r="F77" s="19"/>
    </row>
    <row r="78" spans="1:6" ht="16.5" thickTop="1" thickBot="1" x14ac:dyDescent="0.3">
      <c r="A78" s="24">
        <f t="shared" ref="A78:A141" si="13">ROW(A66)</f>
        <v>66</v>
      </c>
      <c r="B78" s="10">
        <v>43617</v>
      </c>
      <c r="C78" s="10">
        <f t="shared" si="11"/>
        <v>1118.403</v>
      </c>
      <c r="D78" s="10"/>
      <c r="E78" s="10">
        <f t="shared" si="12"/>
        <v>9.2827448999999991</v>
      </c>
      <c r="F78" s="19"/>
    </row>
    <row r="79" spans="1:6" ht="16.5" thickTop="1" thickBot="1" x14ac:dyDescent="0.3">
      <c r="A79" s="24">
        <f t="shared" si="13"/>
        <v>67</v>
      </c>
      <c r="B79" s="10">
        <v>43647</v>
      </c>
      <c r="C79" s="10">
        <f t="shared" si="11"/>
        <v>1118.403</v>
      </c>
      <c r="D79" s="10"/>
      <c r="E79" s="10">
        <f t="shared" si="12"/>
        <v>9.2827448999999991</v>
      </c>
      <c r="F79" s="19"/>
    </row>
    <row r="80" spans="1:6" ht="16.5" thickTop="1" thickBot="1" x14ac:dyDescent="0.3">
      <c r="A80" s="24">
        <f t="shared" si="13"/>
        <v>68</v>
      </c>
      <c r="B80" s="10">
        <v>43678</v>
      </c>
      <c r="C80" s="10">
        <f t="shared" si="11"/>
        <v>1118.403</v>
      </c>
      <c r="D80" s="10"/>
      <c r="E80" s="10">
        <f t="shared" si="12"/>
        <v>9.2827448999999991</v>
      </c>
      <c r="F80" s="19"/>
    </row>
    <row r="81" spans="1:6" ht="16.5" thickTop="1" thickBot="1" x14ac:dyDescent="0.3">
      <c r="A81" s="24">
        <f t="shared" si="13"/>
        <v>69</v>
      </c>
      <c r="B81" s="10">
        <v>43709</v>
      </c>
      <c r="C81" s="10">
        <f t="shared" si="11"/>
        <v>1118.403</v>
      </c>
      <c r="D81" s="10"/>
      <c r="E81" s="10">
        <f t="shared" si="12"/>
        <v>9.2827448999999991</v>
      </c>
      <c r="F81" s="19"/>
    </row>
    <row r="82" spans="1:6" ht="16.5" thickTop="1" thickBot="1" x14ac:dyDescent="0.3">
      <c r="A82" s="24">
        <f t="shared" si="13"/>
        <v>70</v>
      </c>
      <c r="B82" s="10">
        <v>43739</v>
      </c>
      <c r="C82" s="10">
        <f t="shared" si="11"/>
        <v>1118.403</v>
      </c>
      <c r="D82" s="10"/>
      <c r="E82" s="10">
        <f t="shared" si="12"/>
        <v>9.2827448999999991</v>
      </c>
      <c r="F82" s="19"/>
    </row>
    <row r="83" spans="1:6" ht="16.5" thickTop="1" thickBot="1" x14ac:dyDescent="0.3">
      <c r="A83" s="24">
        <f t="shared" si="13"/>
        <v>71</v>
      </c>
      <c r="B83" s="10">
        <v>43770</v>
      </c>
      <c r="C83" s="10">
        <f t="shared" si="11"/>
        <v>1118.403</v>
      </c>
      <c r="D83" s="10"/>
      <c r="E83" s="10">
        <f t="shared" si="12"/>
        <v>9.2827448999999991</v>
      </c>
      <c r="F83" s="19"/>
    </row>
    <row r="84" spans="1:6" ht="16.5" thickTop="1" thickBot="1" x14ac:dyDescent="0.3">
      <c r="A84" s="24">
        <f t="shared" si="13"/>
        <v>72</v>
      </c>
      <c r="B84" s="10">
        <v>43800</v>
      </c>
      <c r="C84" s="10">
        <f t="shared" si="11"/>
        <v>1118.403</v>
      </c>
      <c r="D84" s="10"/>
      <c r="E84" s="10">
        <f t="shared" si="12"/>
        <v>9.2827448999999991</v>
      </c>
      <c r="F84" s="19"/>
    </row>
    <row r="85" spans="1:6" ht="16.5" thickTop="1" thickBot="1" x14ac:dyDescent="0.3">
      <c r="A85" s="24">
        <f t="shared" si="13"/>
        <v>73</v>
      </c>
      <c r="B85" s="10">
        <v>43831</v>
      </c>
      <c r="C85" s="10">
        <f>1118.4/100*110</f>
        <v>1230.24</v>
      </c>
      <c r="D85" s="10"/>
      <c r="E85" s="10">
        <f>C85/100*0.83</f>
        <v>10.210991999999999</v>
      </c>
      <c r="F85" s="19"/>
    </row>
    <row r="86" spans="1:6" ht="16.5" thickTop="1" thickBot="1" x14ac:dyDescent="0.3">
      <c r="A86" s="24">
        <f t="shared" si="13"/>
        <v>74</v>
      </c>
      <c r="B86" s="10">
        <v>43862</v>
      </c>
      <c r="C86" s="10">
        <f t="shared" ref="C86:C96" si="14">1118.4/100*110</f>
        <v>1230.24</v>
      </c>
      <c r="D86" s="10"/>
      <c r="E86" s="10">
        <f t="shared" ref="E86:E96" si="15">C86/100*0.83</f>
        <v>10.210991999999999</v>
      </c>
      <c r="F86" s="19"/>
    </row>
    <row r="87" spans="1:6" ht="16.5" thickTop="1" thickBot="1" x14ac:dyDescent="0.3">
      <c r="A87" s="24">
        <f t="shared" si="13"/>
        <v>75</v>
      </c>
      <c r="B87" s="10">
        <v>43891</v>
      </c>
      <c r="C87" s="10">
        <f t="shared" si="14"/>
        <v>1230.24</v>
      </c>
      <c r="D87" s="10"/>
      <c r="E87" s="10">
        <f t="shared" si="15"/>
        <v>10.210991999999999</v>
      </c>
      <c r="F87" s="19"/>
    </row>
    <row r="88" spans="1:6" ht="16.5" thickTop="1" thickBot="1" x14ac:dyDescent="0.3">
      <c r="A88" s="24">
        <f t="shared" si="13"/>
        <v>76</v>
      </c>
      <c r="B88" s="10">
        <v>43922</v>
      </c>
      <c r="C88" s="10">
        <f t="shared" si="14"/>
        <v>1230.24</v>
      </c>
      <c r="D88" s="10"/>
      <c r="E88" s="10">
        <f t="shared" si="15"/>
        <v>10.210991999999999</v>
      </c>
      <c r="F88" s="19"/>
    </row>
    <row r="89" spans="1:6" ht="16.5" thickTop="1" thickBot="1" x14ac:dyDescent="0.3">
      <c r="A89" s="24">
        <f t="shared" si="13"/>
        <v>77</v>
      </c>
      <c r="B89" s="10">
        <v>43952</v>
      </c>
      <c r="C89" s="10">
        <f t="shared" si="14"/>
        <v>1230.24</v>
      </c>
      <c r="D89" s="10"/>
      <c r="E89" s="10">
        <f t="shared" si="15"/>
        <v>10.210991999999999</v>
      </c>
      <c r="F89" s="19"/>
    </row>
    <row r="90" spans="1:6" ht="16.5" thickTop="1" thickBot="1" x14ac:dyDescent="0.3">
      <c r="A90" s="24">
        <f t="shared" si="13"/>
        <v>78</v>
      </c>
      <c r="B90" s="10">
        <v>43983</v>
      </c>
      <c r="C90" s="10">
        <f t="shared" si="14"/>
        <v>1230.24</v>
      </c>
      <c r="D90" s="10"/>
      <c r="E90" s="10">
        <f t="shared" si="15"/>
        <v>10.210991999999999</v>
      </c>
      <c r="F90" s="19"/>
    </row>
    <row r="91" spans="1:6" ht="16.5" thickTop="1" thickBot="1" x14ac:dyDescent="0.3">
      <c r="A91" s="24">
        <f t="shared" si="13"/>
        <v>79</v>
      </c>
      <c r="B91" s="10">
        <v>44013</v>
      </c>
      <c r="C91" s="10">
        <f t="shared" si="14"/>
        <v>1230.24</v>
      </c>
      <c r="D91" s="10"/>
      <c r="E91" s="10">
        <f t="shared" si="15"/>
        <v>10.210991999999999</v>
      </c>
      <c r="F91" s="19"/>
    </row>
    <row r="92" spans="1:6" ht="16.5" thickTop="1" thickBot="1" x14ac:dyDescent="0.3">
      <c r="A92" s="24">
        <f t="shared" si="13"/>
        <v>80</v>
      </c>
      <c r="B92" s="10">
        <v>44044</v>
      </c>
      <c r="C92" s="10">
        <f t="shared" si="14"/>
        <v>1230.24</v>
      </c>
      <c r="D92" s="10"/>
      <c r="E92" s="10">
        <f t="shared" si="15"/>
        <v>10.210991999999999</v>
      </c>
      <c r="F92" s="19"/>
    </row>
    <row r="93" spans="1:6" ht="16.5" thickTop="1" thickBot="1" x14ac:dyDescent="0.3">
      <c r="A93" s="24">
        <f t="shared" si="13"/>
        <v>81</v>
      </c>
      <c r="B93" s="10">
        <v>44075</v>
      </c>
      <c r="C93" s="10">
        <f t="shared" si="14"/>
        <v>1230.24</v>
      </c>
      <c r="D93" s="10"/>
      <c r="E93" s="10">
        <f t="shared" si="15"/>
        <v>10.210991999999999</v>
      </c>
      <c r="F93" s="19"/>
    </row>
    <row r="94" spans="1:6" ht="16.5" thickTop="1" thickBot="1" x14ac:dyDescent="0.3">
      <c r="A94" s="24">
        <f t="shared" si="13"/>
        <v>82</v>
      </c>
      <c r="B94" s="10">
        <v>44105</v>
      </c>
      <c r="C94" s="10">
        <f t="shared" si="14"/>
        <v>1230.24</v>
      </c>
      <c r="D94" s="10"/>
      <c r="E94" s="10">
        <f t="shared" si="15"/>
        <v>10.210991999999999</v>
      </c>
      <c r="F94" s="19"/>
    </row>
    <row r="95" spans="1:6" ht="16.5" thickTop="1" thickBot="1" x14ac:dyDescent="0.3">
      <c r="A95" s="24">
        <f t="shared" si="13"/>
        <v>83</v>
      </c>
      <c r="B95" s="10">
        <v>44136</v>
      </c>
      <c r="C95" s="10">
        <f t="shared" si="14"/>
        <v>1230.24</v>
      </c>
      <c r="D95" s="10"/>
      <c r="E95" s="10">
        <f t="shared" si="15"/>
        <v>10.210991999999999</v>
      </c>
      <c r="F95" s="19"/>
    </row>
    <row r="96" spans="1:6" ht="16.5" thickTop="1" thickBot="1" x14ac:dyDescent="0.3">
      <c r="A96" s="24">
        <f t="shared" si="13"/>
        <v>84</v>
      </c>
      <c r="B96" s="10">
        <v>44166</v>
      </c>
      <c r="C96" s="10">
        <f t="shared" si="14"/>
        <v>1230.24</v>
      </c>
      <c r="D96" s="10"/>
      <c r="E96" s="10">
        <f t="shared" si="15"/>
        <v>10.210991999999999</v>
      </c>
      <c r="F96" s="19"/>
    </row>
    <row r="97" spans="1:6" ht="16.5" thickTop="1" thickBot="1" x14ac:dyDescent="0.3">
      <c r="A97" s="24">
        <f t="shared" si="13"/>
        <v>85</v>
      </c>
      <c r="B97" s="10">
        <v>44197</v>
      </c>
      <c r="C97" s="10">
        <f>1230.24/100*110</f>
        <v>1353.2640000000001</v>
      </c>
      <c r="D97" s="10"/>
      <c r="E97" s="10">
        <f>C97/100*0.83</f>
        <v>11.232091199999999</v>
      </c>
      <c r="F97" s="19"/>
    </row>
    <row r="98" spans="1:6" ht="16.5" thickTop="1" thickBot="1" x14ac:dyDescent="0.3">
      <c r="A98" s="24">
        <f t="shared" si="13"/>
        <v>86</v>
      </c>
      <c r="B98" s="10">
        <v>44228</v>
      </c>
      <c r="C98" s="10">
        <f t="shared" ref="C98:C108" si="16">1230.24/100*110</f>
        <v>1353.2640000000001</v>
      </c>
      <c r="D98" s="10"/>
      <c r="E98" s="10">
        <f t="shared" ref="E98:E108" si="17">C98/100*0.83</f>
        <v>11.232091199999999</v>
      </c>
      <c r="F98" s="19"/>
    </row>
    <row r="99" spans="1:6" ht="16.5" thickTop="1" thickBot="1" x14ac:dyDescent="0.3">
      <c r="A99" s="24">
        <f t="shared" si="13"/>
        <v>87</v>
      </c>
      <c r="B99" s="10">
        <v>44256</v>
      </c>
      <c r="C99" s="10">
        <f t="shared" si="16"/>
        <v>1353.2640000000001</v>
      </c>
      <c r="D99" s="10"/>
      <c r="E99" s="10">
        <f t="shared" si="17"/>
        <v>11.232091199999999</v>
      </c>
      <c r="F99" s="19"/>
    </row>
    <row r="100" spans="1:6" ht="16.5" thickTop="1" thickBot="1" x14ac:dyDescent="0.3">
      <c r="A100" s="24">
        <f t="shared" si="13"/>
        <v>88</v>
      </c>
      <c r="B100" s="10">
        <v>44287</v>
      </c>
      <c r="C100" s="10">
        <f t="shared" si="16"/>
        <v>1353.2640000000001</v>
      </c>
      <c r="D100" s="10"/>
      <c r="E100" s="10">
        <f t="shared" si="17"/>
        <v>11.232091199999999</v>
      </c>
      <c r="F100" s="19"/>
    </row>
    <row r="101" spans="1:6" ht="16.5" thickTop="1" thickBot="1" x14ac:dyDescent="0.3">
      <c r="A101" s="24">
        <f t="shared" si="13"/>
        <v>89</v>
      </c>
      <c r="B101" s="10">
        <v>44317</v>
      </c>
      <c r="C101" s="10">
        <f t="shared" si="16"/>
        <v>1353.2640000000001</v>
      </c>
      <c r="D101" s="10"/>
      <c r="E101" s="10">
        <f t="shared" si="17"/>
        <v>11.232091199999999</v>
      </c>
      <c r="F101" s="19"/>
    </row>
    <row r="102" spans="1:6" ht="16.5" thickTop="1" thickBot="1" x14ac:dyDescent="0.3">
      <c r="A102" s="24">
        <f t="shared" si="13"/>
        <v>90</v>
      </c>
      <c r="B102" s="10">
        <v>44348</v>
      </c>
      <c r="C102" s="10">
        <f t="shared" si="16"/>
        <v>1353.2640000000001</v>
      </c>
      <c r="D102" s="10"/>
      <c r="E102" s="10">
        <f t="shared" si="17"/>
        <v>11.232091199999999</v>
      </c>
      <c r="F102" s="19"/>
    </row>
    <row r="103" spans="1:6" ht="16.5" thickTop="1" thickBot="1" x14ac:dyDescent="0.3">
      <c r="A103" s="24">
        <f t="shared" si="13"/>
        <v>91</v>
      </c>
      <c r="B103" s="10">
        <v>44378</v>
      </c>
      <c r="C103" s="10">
        <f t="shared" si="16"/>
        <v>1353.2640000000001</v>
      </c>
      <c r="D103" s="10"/>
      <c r="E103" s="10">
        <f t="shared" si="17"/>
        <v>11.232091199999999</v>
      </c>
      <c r="F103" s="19"/>
    </row>
    <row r="104" spans="1:6" ht="16.5" thickTop="1" thickBot="1" x14ac:dyDescent="0.3">
      <c r="A104" s="24">
        <f t="shared" si="13"/>
        <v>92</v>
      </c>
      <c r="B104" s="10">
        <v>44409</v>
      </c>
      <c r="C104" s="10">
        <f t="shared" si="16"/>
        <v>1353.2640000000001</v>
      </c>
      <c r="D104" s="10"/>
      <c r="E104" s="10">
        <f t="shared" si="17"/>
        <v>11.232091199999999</v>
      </c>
      <c r="F104" s="19"/>
    </row>
    <row r="105" spans="1:6" ht="16.5" thickTop="1" thickBot="1" x14ac:dyDescent="0.3">
      <c r="A105" s="24">
        <f t="shared" si="13"/>
        <v>93</v>
      </c>
      <c r="B105" s="10">
        <v>44440</v>
      </c>
      <c r="C105" s="10">
        <f t="shared" si="16"/>
        <v>1353.2640000000001</v>
      </c>
      <c r="D105" s="10"/>
      <c r="E105" s="10">
        <f t="shared" si="17"/>
        <v>11.232091199999999</v>
      </c>
      <c r="F105" s="19"/>
    </row>
    <row r="106" spans="1:6" ht="16.5" thickTop="1" thickBot="1" x14ac:dyDescent="0.3">
      <c r="A106" s="24">
        <f t="shared" si="13"/>
        <v>94</v>
      </c>
      <c r="B106" s="10">
        <v>44470</v>
      </c>
      <c r="C106" s="10">
        <f t="shared" si="16"/>
        <v>1353.2640000000001</v>
      </c>
      <c r="D106" s="10"/>
      <c r="E106" s="10">
        <f t="shared" si="17"/>
        <v>11.232091199999999</v>
      </c>
      <c r="F106" s="19"/>
    </row>
    <row r="107" spans="1:6" ht="16.5" thickTop="1" thickBot="1" x14ac:dyDescent="0.3">
      <c r="A107" s="24">
        <f t="shared" si="13"/>
        <v>95</v>
      </c>
      <c r="B107" s="10">
        <v>44501</v>
      </c>
      <c r="C107" s="10">
        <f t="shared" si="16"/>
        <v>1353.2640000000001</v>
      </c>
      <c r="D107" s="10"/>
      <c r="E107" s="10">
        <f t="shared" si="17"/>
        <v>11.232091199999999</v>
      </c>
      <c r="F107" s="19"/>
    </row>
    <row r="108" spans="1:6" ht="16.5" thickTop="1" thickBot="1" x14ac:dyDescent="0.3">
      <c r="A108" s="24">
        <f t="shared" si="13"/>
        <v>96</v>
      </c>
      <c r="B108" s="10">
        <v>44531</v>
      </c>
      <c r="C108" s="10">
        <f t="shared" si="16"/>
        <v>1353.2640000000001</v>
      </c>
      <c r="D108" s="10"/>
      <c r="E108" s="10">
        <f t="shared" si="17"/>
        <v>11.232091199999999</v>
      </c>
      <c r="F108" s="19"/>
    </row>
    <row r="109" spans="1:6" ht="16.5" thickTop="1" thickBot="1" x14ac:dyDescent="0.3">
      <c r="A109" s="24">
        <f t="shared" si="13"/>
        <v>97</v>
      </c>
      <c r="B109" s="10">
        <v>44562</v>
      </c>
      <c r="C109" s="10">
        <f>1353.26/100*110</f>
        <v>1488.586</v>
      </c>
      <c r="D109" s="10"/>
      <c r="E109" s="10">
        <f>C109/100*0.83</f>
        <v>12.355263799999999</v>
      </c>
      <c r="F109" s="19"/>
    </row>
    <row r="110" spans="1:6" ht="16.5" thickTop="1" thickBot="1" x14ac:dyDescent="0.3">
      <c r="A110" s="24">
        <f t="shared" si="13"/>
        <v>98</v>
      </c>
      <c r="B110" s="10">
        <v>44593</v>
      </c>
      <c r="C110" s="10">
        <f t="shared" ref="C110:C120" si="18">1353.26/100*110</f>
        <v>1488.586</v>
      </c>
      <c r="D110" s="10"/>
      <c r="E110" s="10">
        <f t="shared" ref="E110:E120" si="19">C110/100*0.83</f>
        <v>12.355263799999999</v>
      </c>
      <c r="F110" s="19"/>
    </row>
    <row r="111" spans="1:6" ht="16.5" thickTop="1" thickBot="1" x14ac:dyDescent="0.3">
      <c r="A111" s="24">
        <f t="shared" si="13"/>
        <v>99</v>
      </c>
      <c r="B111" s="10">
        <v>44621</v>
      </c>
      <c r="C111" s="10">
        <f t="shared" si="18"/>
        <v>1488.586</v>
      </c>
      <c r="D111" s="10"/>
      <c r="E111" s="10">
        <f t="shared" si="19"/>
        <v>12.355263799999999</v>
      </c>
      <c r="F111" s="19"/>
    </row>
    <row r="112" spans="1:6" ht="16.5" thickTop="1" thickBot="1" x14ac:dyDescent="0.3">
      <c r="A112" s="24">
        <f t="shared" si="13"/>
        <v>100</v>
      </c>
      <c r="B112" s="10">
        <v>44652</v>
      </c>
      <c r="C112" s="10">
        <f t="shared" si="18"/>
        <v>1488.586</v>
      </c>
      <c r="D112" s="10"/>
      <c r="E112" s="10">
        <f t="shared" si="19"/>
        <v>12.355263799999999</v>
      </c>
      <c r="F112" s="19"/>
    </row>
    <row r="113" spans="1:6" ht="16.5" thickTop="1" thickBot="1" x14ac:dyDescent="0.3">
      <c r="A113" s="24">
        <f t="shared" si="13"/>
        <v>101</v>
      </c>
      <c r="B113" s="10">
        <v>44682</v>
      </c>
      <c r="C113" s="10">
        <f t="shared" si="18"/>
        <v>1488.586</v>
      </c>
      <c r="D113" s="10"/>
      <c r="E113" s="10">
        <f t="shared" si="19"/>
        <v>12.355263799999999</v>
      </c>
      <c r="F113" s="19"/>
    </row>
    <row r="114" spans="1:6" ht="16.5" thickTop="1" thickBot="1" x14ac:dyDescent="0.3">
      <c r="A114" s="24">
        <f t="shared" si="13"/>
        <v>102</v>
      </c>
      <c r="B114" s="10">
        <v>44713</v>
      </c>
      <c r="C114" s="10">
        <f t="shared" si="18"/>
        <v>1488.586</v>
      </c>
      <c r="D114" s="10"/>
      <c r="E114" s="10">
        <f t="shared" si="19"/>
        <v>12.355263799999999</v>
      </c>
      <c r="F114" s="19"/>
    </row>
    <row r="115" spans="1:6" ht="16.5" thickTop="1" thickBot="1" x14ac:dyDescent="0.3">
      <c r="A115" s="24">
        <f t="shared" si="13"/>
        <v>103</v>
      </c>
      <c r="B115" s="10">
        <v>44743</v>
      </c>
      <c r="C115" s="10">
        <f t="shared" si="18"/>
        <v>1488.586</v>
      </c>
      <c r="D115" s="10"/>
      <c r="E115" s="10">
        <f t="shared" si="19"/>
        <v>12.355263799999999</v>
      </c>
      <c r="F115" s="19"/>
    </row>
    <row r="116" spans="1:6" ht="16.5" thickTop="1" thickBot="1" x14ac:dyDescent="0.3">
      <c r="A116" s="24">
        <f t="shared" si="13"/>
        <v>104</v>
      </c>
      <c r="B116" s="10">
        <v>44774</v>
      </c>
      <c r="C116" s="10">
        <f t="shared" si="18"/>
        <v>1488.586</v>
      </c>
      <c r="D116" s="10"/>
      <c r="E116" s="10">
        <f t="shared" si="19"/>
        <v>12.355263799999999</v>
      </c>
      <c r="F116" s="19"/>
    </row>
    <row r="117" spans="1:6" ht="16.5" thickTop="1" thickBot="1" x14ac:dyDescent="0.3">
      <c r="A117" s="24">
        <f t="shared" si="13"/>
        <v>105</v>
      </c>
      <c r="B117" s="10">
        <v>44805</v>
      </c>
      <c r="C117" s="10">
        <f t="shared" si="18"/>
        <v>1488.586</v>
      </c>
      <c r="D117" s="10"/>
      <c r="E117" s="10">
        <f t="shared" si="19"/>
        <v>12.355263799999999</v>
      </c>
      <c r="F117" s="19"/>
    </row>
    <row r="118" spans="1:6" ht="16.5" thickTop="1" thickBot="1" x14ac:dyDescent="0.3">
      <c r="A118" s="24">
        <f t="shared" si="13"/>
        <v>106</v>
      </c>
      <c r="B118" s="10">
        <v>44835</v>
      </c>
      <c r="C118" s="10">
        <f t="shared" si="18"/>
        <v>1488.586</v>
      </c>
      <c r="D118" s="10"/>
      <c r="E118" s="10">
        <f t="shared" si="19"/>
        <v>12.355263799999999</v>
      </c>
      <c r="F118" s="19"/>
    </row>
    <row r="119" spans="1:6" ht="16.5" thickTop="1" thickBot="1" x14ac:dyDescent="0.3">
      <c r="A119" s="24">
        <f t="shared" si="13"/>
        <v>107</v>
      </c>
      <c r="B119" s="10">
        <v>44866</v>
      </c>
      <c r="C119" s="10">
        <f t="shared" si="18"/>
        <v>1488.586</v>
      </c>
      <c r="D119" s="10"/>
      <c r="E119" s="10">
        <f t="shared" si="19"/>
        <v>12.355263799999999</v>
      </c>
      <c r="F119" s="19"/>
    </row>
    <row r="120" spans="1:6" ht="16.5" thickTop="1" thickBot="1" x14ac:dyDescent="0.3">
      <c r="A120" s="24">
        <f t="shared" si="13"/>
        <v>108</v>
      </c>
      <c r="B120" s="10">
        <v>44896</v>
      </c>
      <c r="C120" s="10">
        <f t="shared" si="18"/>
        <v>1488.586</v>
      </c>
      <c r="D120" s="10"/>
      <c r="E120" s="10">
        <f t="shared" si="19"/>
        <v>12.355263799999999</v>
      </c>
      <c r="F120" s="19"/>
    </row>
    <row r="121" spans="1:6" ht="16.5" thickTop="1" thickBot="1" x14ac:dyDescent="0.3">
      <c r="A121" s="24">
        <f t="shared" si="13"/>
        <v>109</v>
      </c>
      <c r="B121" s="10">
        <v>44927</v>
      </c>
      <c r="C121" s="10">
        <f>1488.59/100*110</f>
        <v>1637.4489999999998</v>
      </c>
      <c r="D121" s="10"/>
      <c r="E121" s="10">
        <f>C121/100*0.83</f>
        <v>13.590826699999997</v>
      </c>
      <c r="F121" s="19"/>
    </row>
    <row r="122" spans="1:6" ht="16.5" thickTop="1" thickBot="1" x14ac:dyDescent="0.3">
      <c r="A122" s="24">
        <f t="shared" si="13"/>
        <v>110</v>
      </c>
      <c r="B122" s="10">
        <v>44958</v>
      </c>
      <c r="C122" s="10">
        <f t="shared" ref="C122:C132" si="20">1488.59/100*110</f>
        <v>1637.4489999999998</v>
      </c>
      <c r="D122" s="10"/>
      <c r="E122" s="10">
        <f t="shared" ref="E122:E132" si="21">C122/100*0.83</f>
        <v>13.590826699999997</v>
      </c>
      <c r="F122" s="19"/>
    </row>
    <row r="123" spans="1:6" ht="16.5" thickTop="1" thickBot="1" x14ac:dyDescent="0.3">
      <c r="A123" s="24">
        <f t="shared" si="13"/>
        <v>111</v>
      </c>
      <c r="B123" s="10">
        <v>44986</v>
      </c>
      <c r="C123" s="10">
        <f t="shared" si="20"/>
        <v>1637.4489999999998</v>
      </c>
      <c r="D123" s="10"/>
      <c r="E123" s="10">
        <f t="shared" si="21"/>
        <v>13.590826699999997</v>
      </c>
      <c r="F123" s="19"/>
    </row>
    <row r="124" spans="1:6" ht="16.5" thickTop="1" thickBot="1" x14ac:dyDescent="0.3">
      <c r="A124" s="24">
        <f t="shared" si="13"/>
        <v>112</v>
      </c>
      <c r="B124" s="10">
        <v>45017</v>
      </c>
      <c r="C124" s="10">
        <f t="shared" si="20"/>
        <v>1637.4489999999998</v>
      </c>
      <c r="D124" s="10"/>
      <c r="E124" s="10">
        <f t="shared" si="21"/>
        <v>13.590826699999997</v>
      </c>
      <c r="F124" s="19"/>
    </row>
    <row r="125" spans="1:6" ht="16.5" thickTop="1" thickBot="1" x14ac:dyDescent="0.3">
      <c r="A125" s="24">
        <f t="shared" si="13"/>
        <v>113</v>
      </c>
      <c r="B125" s="10">
        <v>45047</v>
      </c>
      <c r="C125" s="10">
        <f t="shared" si="20"/>
        <v>1637.4489999999998</v>
      </c>
      <c r="D125" s="10"/>
      <c r="E125" s="10">
        <f t="shared" si="21"/>
        <v>13.590826699999997</v>
      </c>
      <c r="F125" s="19"/>
    </row>
    <row r="126" spans="1:6" ht="16.5" thickTop="1" thickBot="1" x14ac:dyDescent="0.3">
      <c r="A126" s="24">
        <f t="shared" si="13"/>
        <v>114</v>
      </c>
      <c r="B126" s="10">
        <v>45078</v>
      </c>
      <c r="C126" s="10">
        <f t="shared" si="20"/>
        <v>1637.4489999999998</v>
      </c>
      <c r="D126" s="10"/>
      <c r="E126" s="10">
        <f t="shared" si="21"/>
        <v>13.590826699999997</v>
      </c>
      <c r="F126" s="19"/>
    </row>
    <row r="127" spans="1:6" ht="16.5" thickTop="1" thickBot="1" x14ac:dyDescent="0.3">
      <c r="A127" s="24">
        <f t="shared" si="13"/>
        <v>115</v>
      </c>
      <c r="B127" s="10">
        <v>45108</v>
      </c>
      <c r="C127" s="10">
        <f t="shared" si="20"/>
        <v>1637.4489999999998</v>
      </c>
      <c r="D127" s="10"/>
      <c r="E127" s="10">
        <f t="shared" si="21"/>
        <v>13.590826699999997</v>
      </c>
      <c r="F127" s="19"/>
    </row>
    <row r="128" spans="1:6" ht="16.5" thickTop="1" thickBot="1" x14ac:dyDescent="0.3">
      <c r="A128" s="24">
        <f t="shared" si="13"/>
        <v>116</v>
      </c>
      <c r="B128" s="10">
        <v>45139</v>
      </c>
      <c r="C128" s="10">
        <f t="shared" si="20"/>
        <v>1637.4489999999998</v>
      </c>
      <c r="D128" s="10"/>
      <c r="E128" s="10">
        <f t="shared" si="21"/>
        <v>13.590826699999997</v>
      </c>
      <c r="F128" s="19"/>
    </row>
    <row r="129" spans="1:6" ht="16.5" thickTop="1" thickBot="1" x14ac:dyDescent="0.3">
      <c r="A129" s="24">
        <f t="shared" si="13"/>
        <v>117</v>
      </c>
      <c r="B129" s="10">
        <v>45170</v>
      </c>
      <c r="C129" s="10">
        <f t="shared" si="20"/>
        <v>1637.4489999999998</v>
      </c>
      <c r="D129" s="10"/>
      <c r="E129" s="10">
        <f t="shared" si="21"/>
        <v>13.590826699999997</v>
      </c>
      <c r="F129" s="19"/>
    </row>
    <row r="130" spans="1:6" ht="16.5" thickTop="1" thickBot="1" x14ac:dyDescent="0.3">
      <c r="A130" s="24">
        <f t="shared" si="13"/>
        <v>118</v>
      </c>
      <c r="B130" s="10">
        <v>45200</v>
      </c>
      <c r="C130" s="10">
        <f t="shared" si="20"/>
        <v>1637.4489999999998</v>
      </c>
      <c r="D130" s="10"/>
      <c r="E130" s="10">
        <f t="shared" si="21"/>
        <v>13.590826699999997</v>
      </c>
      <c r="F130" s="19"/>
    </row>
    <row r="131" spans="1:6" ht="16.5" thickTop="1" thickBot="1" x14ac:dyDescent="0.3">
      <c r="A131" s="25">
        <f t="shared" si="13"/>
        <v>119</v>
      </c>
      <c r="B131" s="11">
        <v>45231</v>
      </c>
      <c r="C131" s="13">
        <f t="shared" si="20"/>
        <v>1637.4489999999998</v>
      </c>
      <c r="D131" s="15"/>
      <c r="E131" s="13">
        <f t="shared" si="21"/>
        <v>13.590826699999997</v>
      </c>
      <c r="F131" s="19"/>
    </row>
    <row r="132" spans="1:6" ht="15.75" thickTop="1" x14ac:dyDescent="0.25">
      <c r="A132" s="26">
        <f t="shared" si="13"/>
        <v>120</v>
      </c>
      <c r="B132" s="20">
        <v>45261</v>
      </c>
      <c r="C132" s="21">
        <f t="shared" si="20"/>
        <v>1637.4489999999998</v>
      </c>
      <c r="D132" s="22"/>
      <c r="E132" s="21">
        <f t="shared" si="21"/>
        <v>13.590826699999997</v>
      </c>
      <c r="F132" s="23"/>
    </row>
    <row r="133" spans="1:6" x14ac:dyDescent="0.25">
      <c r="A133" s="9"/>
    </row>
    <row r="134" spans="1:6" x14ac:dyDescent="0.25">
      <c r="A134" s="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zadání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HP8560w</dc:creator>
  <cp:lastModifiedBy>Ucebna</cp:lastModifiedBy>
  <dcterms:created xsi:type="dcterms:W3CDTF">2014-06-14T16:36:49Z</dcterms:created>
  <dcterms:modified xsi:type="dcterms:W3CDTF">2014-06-21T14:44:31Z</dcterms:modified>
</cp:coreProperties>
</file>