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B11" i="1" l="1"/>
  <c r="B5" i="1"/>
  <c r="B25" i="1"/>
  <c r="B23" i="1"/>
  <c r="B31" i="1" s="1"/>
  <c r="E31" i="1" s="1"/>
  <c r="B16" i="1"/>
  <c r="B14" i="1"/>
  <c r="B13" i="1"/>
  <c r="B12" i="1"/>
  <c r="B19" i="1" s="1"/>
  <c r="B10" i="1"/>
  <c r="B30" i="1" l="1"/>
  <c r="B32" i="1" s="1"/>
  <c r="B33" i="1" s="1"/>
  <c r="B34" i="1" s="1"/>
  <c r="B24" i="1" s="1"/>
  <c r="B26" i="1" s="1"/>
  <c r="B20" i="1"/>
  <c r="B17" i="1"/>
  <c r="B36" i="1" s="1"/>
  <c r="B7" i="1"/>
  <c r="B6" i="1"/>
  <c r="B8" i="1"/>
  <c r="B21" i="1" l="1"/>
  <c r="B37" i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<sst xmlns="http://schemas.openxmlformats.org/spreadsheetml/2006/main" count="21" uniqueCount="18">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</sst>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4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" fontId="0" fillId="0" borderId="0" xfId="0" applyNumberForma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37"/>
  <sheetViews>
    <sheetView tabSelected="1" zoomScale="110" zoomScaleNormal="110" workbookViewId="0">
      <selection activeCell="I21" sqref="I21"/>
    </sheetView>
  </sheetViews>
  <sheetFormatPr defaultRowHeight="15" x14ac:dyDescent="0.25"/>
  <cols>
    <col min="1" max="1" width="16.28515625" customWidth="1"/>
    <col min="2" max="2" width="19.42578125" bestFit="1" customWidth="1"/>
    <col min="4" max="4" width="10.28515625" bestFit="1" customWidth="1"/>
    <col min="6" max="6" width="3" bestFit="1" customWidth="1"/>
    <col min="7" max="7" width="17.7109375" customWidth="1"/>
    <col min="8" max="8" width="18.28515625" customWidth="1"/>
  </cols>
  <sheetData>
    <row r="2" spans="1:2" ht="15.75" x14ac:dyDescent="0.25">
      <c r="A2" s="6" t="s">
        <v>0</v>
      </c>
      <c r="B2" s="7">
        <v>8503023507</v>
      </c>
    </row>
    <row r="5" spans="1:2" x14ac:dyDescent="0.25">
      <c r="A5" s="5" t="s">
        <v>1</v>
      </c>
      <c r="B5" s="2">
        <f ca="1">NOW()</f>
        <v>42182.71617511574</v>
      </c>
    </row>
    <row r="6" spans="1:2" x14ac:dyDescent="0.25">
      <c r="A6" s="5" t="s">
        <v>2</v>
      </c>
      <c r="B6" s="3">
        <f ca="1">YEAR(B5)</f>
        <v>2015</v>
      </c>
    </row>
    <row r="7" spans="1:2" x14ac:dyDescent="0.25">
      <c r="A7" s="5" t="s">
        <v>3</v>
      </c>
      <c r="B7" s="3">
        <f ca="1">MONTH(B5)</f>
        <v>6</v>
      </c>
    </row>
    <row r="8" spans="1:2" x14ac:dyDescent="0.25">
      <c r="A8" s="5" t="s">
        <v>4</v>
      </c>
      <c r="B8" s="3">
        <f ca="1">DAY(B5)</f>
        <v>27</v>
      </c>
    </row>
    <row r="10" spans="1:2" x14ac:dyDescent="0.25">
      <c r="A10" s="5" t="s">
        <v>5</v>
      </c>
      <c r="B10" s="1" t="str">
        <f>MID(B2,1,2)</f>
        <v>85</v>
      </c>
    </row>
    <row r="11" spans="1:2" x14ac:dyDescent="0.25">
      <c r="A11" s="5" t="s">
        <v>6</v>
      </c>
      <c r="B11" s="1" t="str">
        <f>MID(B2,3,2)</f>
        <v>03</v>
      </c>
    </row>
    <row r="12" spans="1:2" x14ac:dyDescent="0.25">
      <c r="A12" s="5" t="s">
        <v>7</v>
      </c>
      <c r="B12" s="1" t="str">
        <f>MID(B2,5,2)</f>
        <v>02</v>
      </c>
    </row>
    <row r="13" spans="1:2" x14ac:dyDescent="0.25">
      <c r="A13" s="5" t="s">
        <v>8</v>
      </c>
      <c r="B13" s="1" t="str">
        <f>MID(B2,3,1)</f>
        <v>0</v>
      </c>
    </row>
    <row r="14" spans="1:2" x14ac:dyDescent="0.25">
      <c r="A14" s="5" t="s">
        <v>9</v>
      </c>
      <c r="B14" s="3">
        <f>LEN(B2)</f>
        <v>10</v>
      </c>
    </row>
    <row r="16" spans="1:2" x14ac:dyDescent="0.25">
      <c r="A16" s="5" t="s">
        <v>2</v>
      </c>
      <c r="B16" s="3">
        <f>MID(B2,1,2)+1900</f>
        <v>1985</v>
      </c>
    </row>
    <row r="17" spans="1:5" x14ac:dyDescent="0.25">
      <c r="A17" s="5" t="s">
        <v>3</v>
      </c>
      <c r="B17" s="3" t="str">
        <f>B11</f>
        <v>03</v>
      </c>
    </row>
    <row r="18" spans="1:5" x14ac:dyDescent="0.25">
      <c r="A18" s="5" t="s">
        <v>10</v>
      </c>
      <c r="B18" s="1"/>
    </row>
    <row r="19" spans="1:5" x14ac:dyDescent="0.25">
      <c r="A19" s="5" t="s">
        <v>4</v>
      </c>
      <c r="B19" s="1" t="str">
        <f>B12</f>
        <v>02</v>
      </c>
    </row>
    <row r="20" spans="1:5" x14ac:dyDescent="0.25">
      <c r="A20" s="5" t="s">
        <v>12</v>
      </c>
      <c r="B20" s="4">
        <f ca="1">(YEAR(B5))-B16</f>
        <v>30</v>
      </c>
      <c r="D20" t="s">
        <v>17</v>
      </c>
    </row>
    <row r="21" spans="1:5" x14ac:dyDescent="0.25">
      <c r="A21" s="5" t="s">
        <v>11</v>
      </c>
      <c r="B21" s="1" t="str">
        <f>IF(B36&lt;0,"Muž","Žena")</f>
        <v>Muž</v>
      </c>
    </row>
    <row r="23" spans="1:5" x14ac:dyDescent="0.25">
      <c r="A23" s="5" t="s">
        <v>13</v>
      </c>
      <c r="B23" s="1" t="str">
        <f>MID(B2,1,9)</f>
        <v>850302350</v>
      </c>
    </row>
    <row r="24" spans="1:5" x14ac:dyDescent="0.25">
      <c r="A24" s="5" t="s">
        <v>14</v>
      </c>
      <c r="B24" s="8">
        <f>B34</f>
        <v>7</v>
      </c>
    </row>
    <row r="25" spans="1:5" x14ac:dyDescent="0.25">
      <c r="A25" s="5" t="s">
        <v>15</v>
      </c>
      <c r="B25" s="8" t="str">
        <f>MID(B2,10,1)</f>
        <v>7</v>
      </c>
    </row>
    <row r="26" spans="1:5" x14ac:dyDescent="0.25">
      <c r="A26" s="5" t="s">
        <v>16</v>
      </c>
      <c r="B26" s="1" t="str">
        <f>IF(B24-B25=0,"Platný","Neplatný")</f>
        <v>Platný</v>
      </c>
    </row>
    <row r="30" spans="1:5" x14ac:dyDescent="0.25">
      <c r="B30" s="9">
        <f>B23/11</f>
        <v>77300213.63636364</v>
      </c>
    </row>
    <row r="31" spans="1:5" x14ac:dyDescent="0.25">
      <c r="B31" s="11">
        <f>B23/11</f>
        <v>77300213.63636364</v>
      </c>
      <c r="E31">
        <f>FLOOR(B31,1)</f>
        <v>77300213</v>
      </c>
    </row>
    <row r="32" spans="1:5" x14ac:dyDescent="0.25">
      <c r="B32" s="9">
        <f>B30-E31</f>
        <v>0.63636364042758942</v>
      </c>
    </row>
    <row r="33" spans="2:2" x14ac:dyDescent="0.25">
      <c r="B33" s="12">
        <f>B32*11</f>
        <v>7.0000000447034836</v>
      </c>
    </row>
    <row r="34" spans="2:2" x14ac:dyDescent="0.25">
      <c r="B34" s="10">
        <f>INT(B33)</f>
        <v>7</v>
      </c>
    </row>
    <row r="35" spans="2:2" x14ac:dyDescent="0.25">
      <c r="B35" s="11"/>
    </row>
    <row r="36" spans="2:2" x14ac:dyDescent="0.25">
      <c r="B36">
        <f>B17-50</f>
        <v>-47</v>
      </c>
    </row>
    <row r="37" spans="2:2" x14ac:dyDescent="0.25">
      <c r="B37" t="str">
        <f>IF(B36&lt;0,"Muž ","Žena")</f>
        <v xml:space="preserve">Muž 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Ucebna</cp:lastModifiedBy>
  <dcterms:created xsi:type="dcterms:W3CDTF">2015-06-26T06:23:17Z</dcterms:created>
  <dcterms:modified xsi:type="dcterms:W3CDTF">2015-06-27T15:15:25Z</dcterms:modified>
</cp:coreProperties>
</file>