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6\office\"/>
    </mc:Choice>
  </mc:AlternateContent>
  <bookViews>
    <workbookView xWindow="0" yWindow="0" windowWidth="19200" windowHeight="11535" activeTab="2"/>
  </bookViews>
  <sheets>
    <sheet name="body" sheetId="1" r:id="rId1"/>
    <sheet name="kontakty" sheetId="3" r:id="rId2"/>
    <sheet name="kosin" sheetId="5" r:id="rId3"/>
  </sheets>
  <calcPr calcId="152511"/>
</workbook>
</file>

<file path=xl/calcChain.xml><?xml version="1.0" encoding="utf-8"?>
<calcChain xmlns="http://schemas.openxmlformats.org/spreadsheetml/2006/main">
  <c r="L17" i="5" l="1"/>
  <c r="O19" i="1"/>
  <c r="O17" i="1"/>
  <c r="O14" i="1"/>
  <c r="O2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8" i="1"/>
  <c r="O16" i="1"/>
  <c r="O15" i="1"/>
  <c r="O13" i="1"/>
  <c r="O12" i="1"/>
  <c r="O11" i="1"/>
  <c r="O10" i="1"/>
  <c r="O9" i="1"/>
  <c r="O8" i="1"/>
  <c r="O7" i="1"/>
  <c r="O6" i="1"/>
  <c r="O5" i="1"/>
  <c r="O4" i="1"/>
  <c r="O3" i="1"/>
  <c r="F17" i="3"/>
  <c r="F22" i="3"/>
  <c r="F29" i="3"/>
  <c r="F31" i="3"/>
  <c r="F34" i="3"/>
  <c r="F45" i="3"/>
  <c r="F50" i="3"/>
  <c r="F67" i="3"/>
  <c r="F73" i="3"/>
  <c r="F79" i="3"/>
  <c r="F82" i="3"/>
  <c r="F81" i="3"/>
  <c r="F80" i="3"/>
  <c r="F78" i="3"/>
  <c r="F77" i="3"/>
  <c r="F76" i="3"/>
  <c r="F75" i="3"/>
  <c r="F74" i="3"/>
  <c r="F72" i="3"/>
  <c r="F71" i="3"/>
  <c r="F70" i="3"/>
  <c r="F69" i="3"/>
  <c r="F68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49" i="3"/>
  <c r="F48" i="3"/>
  <c r="F47" i="3"/>
  <c r="F46" i="3"/>
  <c r="F44" i="3"/>
  <c r="F43" i="3"/>
  <c r="F42" i="3"/>
  <c r="F41" i="3"/>
  <c r="F40" i="3"/>
  <c r="F39" i="3"/>
  <c r="F38" i="3"/>
  <c r="F37" i="3"/>
  <c r="F36" i="3"/>
  <c r="F35" i="3"/>
  <c r="F33" i="3"/>
  <c r="F32" i="3"/>
  <c r="F30" i="3"/>
  <c r="F28" i="3"/>
  <c r="F27" i="3"/>
  <c r="F26" i="3"/>
  <c r="F25" i="3"/>
  <c r="F24" i="3"/>
  <c r="F23" i="3"/>
  <c r="F21" i="3"/>
  <c r="F20" i="3"/>
  <c r="F19" i="3"/>
  <c r="F18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C86" i="1"/>
  <c r="C85" i="1"/>
  <c r="L11" i="1"/>
  <c r="N11" i="1" s="1"/>
  <c r="L77" i="1"/>
  <c r="N77" i="1" s="1"/>
  <c r="L55" i="1"/>
  <c r="N55" i="1" s="1"/>
  <c r="L13" i="1"/>
  <c r="N13" i="1" s="1"/>
  <c r="L83" i="1"/>
  <c r="N83" i="1" s="1"/>
  <c r="L51" i="1"/>
  <c r="N51" i="1" s="1"/>
  <c r="L50" i="1"/>
  <c r="N50" i="1" s="1"/>
  <c r="L80" i="1"/>
  <c r="N80" i="1" s="1"/>
  <c r="L19" i="1"/>
  <c r="N19" i="1" s="1"/>
  <c r="L31" i="1"/>
  <c r="N31" i="1" s="1"/>
  <c r="L49" i="1"/>
  <c r="N49" i="1" s="1"/>
  <c r="L67" i="1"/>
  <c r="N67" i="1" s="1"/>
  <c r="L30" i="1"/>
  <c r="N30" i="1" s="1"/>
  <c r="L72" i="1"/>
  <c r="N72" i="1" s="1"/>
  <c r="L66" i="1"/>
  <c r="N66" i="1" s="1"/>
  <c r="L29" i="1"/>
  <c r="N29" i="1" s="1"/>
  <c r="L23" i="1"/>
  <c r="N23" i="1" s="1"/>
  <c r="L26" i="1"/>
  <c r="N26" i="1" s="1"/>
  <c r="L2" i="1"/>
  <c r="N2" i="1" s="1"/>
  <c r="L4" i="1"/>
  <c r="N4" i="1" s="1"/>
  <c r="L3" i="1"/>
  <c r="N3" i="1" s="1"/>
  <c r="L16" i="1"/>
  <c r="N16" i="1" s="1"/>
  <c r="L38" i="1"/>
  <c r="N38" i="1" s="1"/>
  <c r="L18" i="1"/>
  <c r="N18" i="1" s="1"/>
  <c r="L70" i="1"/>
  <c r="N70" i="1" s="1"/>
  <c r="L37" i="1"/>
  <c r="N37" i="1" s="1"/>
  <c r="L78" i="1"/>
  <c r="N78" i="1" s="1"/>
  <c r="L21" i="1"/>
  <c r="N21" i="1" s="1"/>
  <c r="L65" i="1"/>
  <c r="N65" i="1" s="1"/>
  <c r="L54" i="1"/>
  <c r="N54" i="1" s="1"/>
  <c r="L28" i="1"/>
  <c r="N28" i="1" s="1"/>
  <c r="L36" i="1"/>
  <c r="N36" i="1" s="1"/>
  <c r="L6" i="1"/>
  <c r="N6" i="1" s="1"/>
  <c r="L9" i="1"/>
  <c r="N9" i="1" s="1"/>
  <c r="L48" i="1"/>
  <c r="N48" i="1" s="1"/>
  <c r="L35" i="1"/>
  <c r="N35" i="1" s="1"/>
  <c r="L81" i="1"/>
  <c r="N81" i="1" s="1"/>
  <c r="L53" i="1"/>
  <c r="N53" i="1" s="1"/>
  <c r="L25" i="1"/>
  <c r="N25" i="1" s="1"/>
  <c r="L76" i="1"/>
  <c r="N76" i="1" s="1"/>
  <c r="L57" i="1"/>
  <c r="N57" i="1" s="1"/>
  <c r="L8" i="1"/>
  <c r="N8" i="1" s="1"/>
  <c r="L15" i="1"/>
  <c r="N15" i="1" s="1"/>
  <c r="L43" i="1"/>
  <c r="N43" i="1" s="1"/>
  <c r="L63" i="1"/>
  <c r="N63" i="1" s="1"/>
  <c r="L10" i="1"/>
  <c r="N10" i="1" s="1"/>
  <c r="L64" i="1"/>
  <c r="N64" i="1" s="1"/>
  <c r="L34" i="1"/>
  <c r="N34" i="1" s="1"/>
  <c r="L47" i="1"/>
  <c r="N47" i="1" s="1"/>
  <c r="L75" i="1"/>
  <c r="N75" i="1" s="1"/>
  <c r="L33" i="1"/>
  <c r="N33" i="1" s="1"/>
  <c r="L42" i="1"/>
  <c r="N42" i="1" s="1"/>
  <c r="L74" i="1"/>
  <c r="N74" i="1" s="1"/>
  <c r="L62" i="1"/>
  <c r="N62" i="1" s="1"/>
  <c r="L73" i="1"/>
  <c r="N73" i="1" s="1"/>
  <c r="L24" i="1"/>
  <c r="N24" i="1" s="1"/>
  <c r="L68" i="1"/>
  <c r="N68" i="1" s="1"/>
  <c r="L71" i="1"/>
  <c r="N71" i="1" s="1"/>
  <c r="L61" i="1"/>
  <c r="N61" i="1" s="1"/>
  <c r="L60" i="1"/>
  <c r="N60" i="1" s="1"/>
  <c r="L41" i="1"/>
  <c r="N41" i="1" s="1"/>
  <c r="L5" i="1"/>
  <c r="N5" i="1" s="1"/>
  <c r="L59" i="1"/>
  <c r="N59" i="1" s="1"/>
  <c r="L46" i="1"/>
  <c r="N46" i="1" s="1"/>
  <c r="L20" i="1"/>
  <c r="N20" i="1" s="1"/>
  <c r="L17" i="1"/>
  <c r="N17" i="1" s="1"/>
  <c r="L52" i="1"/>
  <c r="N52" i="1" s="1"/>
  <c r="L32" i="1"/>
  <c r="N32" i="1" s="1"/>
  <c r="L82" i="1"/>
  <c r="N82" i="1" s="1"/>
  <c r="L22" i="1"/>
  <c r="N22" i="1" s="1"/>
  <c r="L27" i="1"/>
  <c r="N27" i="1" s="1"/>
  <c r="L69" i="1"/>
  <c r="N69" i="1" s="1"/>
  <c r="L7" i="1"/>
  <c r="N7" i="1" s="1"/>
  <c r="L45" i="1"/>
  <c r="N45" i="1" s="1"/>
  <c r="L56" i="1"/>
  <c r="N56" i="1" s="1"/>
  <c r="L79" i="1"/>
  <c r="N79" i="1" s="1"/>
  <c r="L12" i="1"/>
  <c r="N12" i="1" s="1"/>
  <c r="L14" i="1"/>
  <c r="N14" i="1" s="1"/>
  <c r="L58" i="1"/>
  <c r="N58" i="1" s="1"/>
  <c r="L40" i="1"/>
  <c r="N40" i="1" s="1"/>
  <c r="L44" i="1"/>
  <c r="N44" i="1" s="1"/>
  <c r="L39" i="1"/>
  <c r="N39" i="1" s="1"/>
  <c r="L18" i="5" l="1"/>
  <c r="L19" i="5"/>
</calcChain>
</file>

<file path=xl/sharedStrings.xml><?xml version="1.0" encoding="utf-8"?>
<sst xmlns="http://schemas.openxmlformats.org/spreadsheetml/2006/main" count="481" uniqueCount="183">
  <si>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</si>
  <si>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</si>
  <si>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</si>
  <si>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</si>
  <si>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</si>
  <si>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</si>
  <si>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</si>
  <si>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</si>
  <si>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</si>
  <si>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</si>
  <si>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</si>
  <si>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</si>
  <si>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</si>
  <si>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</si>
  <si>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</si>
  <si>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</si>
  <si>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</si>
  <si>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</si>
  <si>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</si>
  <si>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</si>
  <si>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</si>
  <si>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</si>
  <si>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</si>
  <si>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</si>
  <si>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</si>
  <si>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</si>
  <si>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</si>
  <si>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</si>
  <si>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</si>
  <si>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</si>
  <si>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</si>
  <si>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</si>
  <si>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</si>
  <si>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</si>
  <si>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</si>
  <si>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</si>
  <si>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</si>
  <si>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</si>
  <si>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</si>
  <si>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</si>
  <si>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</si>
  <si>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</si>
  <si>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</si>
  <si>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</si>
  <si>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</si>
  <si>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</si>
  <si>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</si>
  <si>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</si>
  <si>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</si>
  <si>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</si>
  <si>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</si>
  <si>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</si>
  <si>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</si>
  <si>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</si>
  <si>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</si>
  <si>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</si>
  <si>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</si>
  <si>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</si>
  <si>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</si>
  <si>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</si>
  <si>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</si>
  <si>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</si>
  <si>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</si>
  <si>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</si>
  <si>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</si>
  <si>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</si>
  <si>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</si>
  <si>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</si>
  <si>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</si>
  <si>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</si>
  <si>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</si>
  <si>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</si>
  <si>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</si>
  <si>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</si>
  <si>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</si>
  <si>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</si>
  <si>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</si>
  <si>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</si>
  <si>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</si>
  <si>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</si>
  <si>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</si>
  <si>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</si>
  <si>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</si>
  <si>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</si>
  <si>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</si>
  <si>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</si>
  <si>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</si>
  <si>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</si>
  <si>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</si>
  <si>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</si>
  <si>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</si>
  <si>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</si>
  <si>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</si>
  <si>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</si>
  <si>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</si>
  <si>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</si>
  <si>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</si>
  <si>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</si>
  <si>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</si>
  <si>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</si>
  <si>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</si>
  <si>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</si>
  <si>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</si>
  <si>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</si>
  <si>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</si>
  <si>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</si>
  <si>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</si>
  <si>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</si>
  <si>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</si>
  <si>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</si>
  <si>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</si>
  <si>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</si>
  <si>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</si>
  <si>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</si>
  <si>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</si>
  <si>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</si>
  <si>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</si>
  <si>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</si>
  <si>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</si>
  <si>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</si>
  <si>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</si>
  <si>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</si>
  <si>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</si>
  <si>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</si>
  <si>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</si>
  <si>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</si>
  <si>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</si>
  <si>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</si>
  <si>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</si>
  <si>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</si>
  <si>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</si>
  <si>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</si>
  <si>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</si>
  <si>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</si>
  <si>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</si>
  <si>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</si>
  <si>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</si>
  <si>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</si>
  <si>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</si>
  <si>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</si>
  <si>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</si>
  <si>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</si>
  <si>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</si>
  <si>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</si>
  <si>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příjmení</t>
  </si>
  <si>
    <t>Praděd</t>
  </si>
  <si>
    <t>počet všech</t>
  </si>
  <si>
    <t>Náchod</t>
  </si>
  <si>
    <t>Hodonín</t>
  </si>
  <si>
    <t>Žatec</t>
  </si>
  <si>
    <t>Beroun</t>
  </si>
  <si>
    <t>Nymburk</t>
  </si>
  <si>
    <t>Opava</t>
  </si>
  <si>
    <t>Luhačovice</t>
  </si>
  <si>
    <t>Hradec Králové</t>
  </si>
  <si>
    <t>Svitavy</t>
  </si>
  <si>
    <t>Třešť</t>
  </si>
  <si>
    <t>Cheb</t>
  </si>
  <si>
    <t>Třebíč</t>
  </si>
  <si>
    <t>Uherský Brod</t>
  </si>
  <si>
    <t>Jana</t>
  </si>
  <si>
    <t>Slavkov</t>
  </si>
  <si>
    <t>Osek</t>
  </si>
  <si>
    <t>Otrokovice</t>
  </si>
  <si>
    <t>Třěbíč</t>
  </si>
  <si>
    <t>Polička</t>
  </si>
  <si>
    <t>Kolín</t>
  </si>
  <si>
    <t>Znojmo</t>
  </si>
  <si>
    <t>Šumperk</t>
  </si>
  <si>
    <t>Vsetín</t>
  </si>
  <si>
    <t>Sušice</t>
  </si>
  <si>
    <t>Rosice</t>
  </si>
  <si>
    <t>Jméno</t>
  </si>
  <si>
    <t>Příjmení</t>
  </si>
  <si>
    <t>Bydliště</t>
  </si>
  <si>
    <t>Datum narození</t>
  </si>
  <si>
    <t>Věk</t>
  </si>
  <si>
    <t>Narozeniny v červenci</t>
  </si>
  <si>
    <t>Postup</t>
  </si>
  <si>
    <t>Zkratky</t>
  </si>
  <si>
    <t>počet úspěšných</t>
  </si>
  <si>
    <t>počet postupujících</t>
  </si>
  <si>
    <t>postupuje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</si>
</sst>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[$-F800]dddd\,\ mmmm\ dd\,\ yyyy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14" fontId="2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0" fillId="0" borderId="10" xfId="0" applyFont="1" applyFill="1" applyBorder="1"/>
    <xf numFmtId="10" fontId="0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15" xfId="0" applyFont="1" applyFill="1" applyBorder="1" applyAlignment="1">
      <alignment horizontal="center"/>
    </xf>
    <xf numFmtId="0" fontId="0" fillId="0" borderId="16" xfId="0" applyFont="1" applyFill="1" applyBorder="1"/>
    <xf numFmtId="0" fontId="0" fillId="0" borderId="17" xfId="0" applyFont="1" applyFill="1" applyBorder="1"/>
    <xf numFmtId="10" fontId="0" fillId="0" borderId="17" xfId="0" applyNumberFormat="1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14" fillId="33" borderId="11" xfId="0" applyFont="1" applyFill="1" applyBorder="1"/>
    <xf numFmtId="0" fontId="14" fillId="33" borderId="12" xfId="0" applyFont="1" applyFill="1" applyBorder="1"/>
    <xf numFmtId="0" fontId="18" fillId="33" borderId="12" xfId="0" applyNumberFormat="1" applyFont="1" applyFill="1" applyBorder="1" applyAlignment="1">
      <alignment horizontal="center"/>
    </xf>
    <xf numFmtId="10" fontId="14" fillId="33" borderId="12" xfId="0" applyNumberFormat="1" applyFont="1" applyFill="1" applyBorder="1" applyAlignment="1">
      <alignment horizontal="center"/>
    </xf>
    <xf numFmtId="0" fontId="14" fillId="33" borderId="12" xfId="0" applyFont="1" applyFill="1" applyBorder="1" applyAlignment="1">
      <alignment horizontal="center"/>
    </xf>
    <xf numFmtId="0" fontId="14" fillId="33" borderId="13" xfId="0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2" fillId="0" borderId="17" xfId="0" applyNumberFormat="1" applyFont="1" applyFill="1" applyBorder="1" applyAlignment="1">
      <alignment horizontal="center"/>
    </xf>
    <xf numFmtId="169" fontId="0" fillId="0" borderId="0" xfId="0" applyNumberFormat="1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14" fillId="33" borderId="10" xfId="0" applyFont="1" applyFill="1" applyBorder="1"/>
    <xf numFmtId="14" fontId="0" fillId="0" borderId="0" xfId="0" applyNumberFormat="1"/>
    <xf numFmtId="0" fontId="0" fillId="0" borderId="17" xfId="0" applyBorder="1"/>
    <xf numFmtId="169" fontId="0" fillId="0" borderId="10" xfId="0" applyNumberFormat="1" applyBorder="1"/>
    <xf numFmtId="0" fontId="0" fillId="0" borderId="10" xfId="0" applyBorder="1"/>
    <xf numFmtId="169" fontId="0" fillId="0" borderId="0" xfId="0" applyNumberFormat="1"/>
    <xf numFmtId="0" fontId="0" fillId="0" borderId="0" xfId="0"/>
    <xf numFmtId="0" fontId="14" fillId="33" borderId="10" xfId="0" applyFont="1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69" fontId="0" fillId="0" borderId="17" xfId="0" applyNumberFormat="1" applyBorder="1"/>
    <xf numFmtId="1" fontId="0" fillId="0" borderId="17" xfId="0" applyNumberFormat="1" applyBorder="1" applyAlignment="1">
      <alignment horizontal="center" vertical="center"/>
    </xf>
    <xf numFmtId="1" fontId="14" fillId="33" borderId="12" xfId="0" applyNumberFormat="1" applyFont="1" applyFill="1" applyBorder="1" applyAlignment="1">
      <alignment horizontal="center"/>
    </xf>
    <xf numFmtId="1" fontId="0" fillId="0" borderId="10" xfId="0" applyNumberFormat="1" applyFont="1" applyFill="1" applyBorder="1" applyAlignment="1">
      <alignment horizontal="center"/>
    </xf>
    <xf numFmtId="1" fontId="0" fillId="0" borderId="17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13" xfId="0" applyNumberFormat="1" applyFont="1" applyFill="1" applyBorder="1"/>
    <xf numFmtId="2" fontId="0" fillId="0" borderId="18" xfId="0" applyNumberFormat="1" applyFont="1" applyFill="1" applyBorder="1"/>
    <xf numFmtId="0" fontId="0" fillId="0" borderId="13" xfId="0" applyFont="1" applyFill="1" applyBorder="1"/>
    <xf numFmtId="0" fontId="0" fillId="0" borderId="15" xfId="0" applyFont="1" applyFill="1" applyBorder="1"/>
    <xf numFmtId="0" fontId="0" fillId="0" borderId="18" xfId="0" applyFont="1" applyFill="1" applyBorder="1" applyAlignment="1">
      <alignment horizontal="right"/>
    </xf>
    <xf numFmtId="0" fontId="14" fillId="33" borderId="16" xfId="0" applyFont="1" applyFill="1" applyBorder="1"/>
    <xf numFmtId="0" fontId="14" fillId="33" borderId="14" xfId="0" applyFont="1" applyFill="1" applyBorder="1"/>
    <xf numFmtId="0" fontId="14" fillId="33" borderId="16" xfId="0" applyFont="1" applyFill="1" applyBorder="1" applyAlignment="1">
      <alignment horizontal="left"/>
    </xf>
  </cellXfs>
  <cellStyles count="42">
    <cellStyle name="20 % – Zvýraznění1" xfId="18" builtinId="30" customBuiltin="1"/>
    <cellStyle name="20 % – Zvýraznění2" xfId="22" builtinId="34" customBuiltin="1"/>
    <cellStyle name="20 % – Zvýraznění3" xfId="26" builtinId="38" customBuiltin="1"/>
    <cellStyle name="20 % – Zvýraznění4" xfId="30" builtinId="42" customBuiltin="1"/>
    <cellStyle name="20 % – Zvýraznění5" xfId="34" builtinId="46" customBuiltin="1"/>
    <cellStyle name="20 % – Zvýraznění6" xfId="38" builtinId="50" customBuiltin="1"/>
    <cellStyle name="40 % – Zvýraznění1" xfId="19" builtinId="31" customBuiltin="1"/>
    <cellStyle name="40 % – Zvýraznění2" xfId="23" builtinId="35" customBuiltin="1"/>
    <cellStyle name="40 % – Zvýraznění3" xfId="27" builtinId="39" customBuiltin="1"/>
    <cellStyle name="40 % – Zvýraznění4" xfId="31" builtinId="43" customBuiltin="1"/>
    <cellStyle name="40 % – Zvýraznění5" xfId="35" builtinId="47" customBuiltin="1"/>
    <cellStyle name="40 % – Zvýraznění6" xfId="39" builtinId="51" customBuiltin="1"/>
    <cellStyle name="60 % – Zvýraznění1" xfId="20" builtinId="32" customBuiltin="1"/>
    <cellStyle name="60 % – Zvýraznění2" xfId="24" builtinId="36" customBuiltin="1"/>
    <cellStyle name="60 % – Zvýraznění3" xfId="28" builtinId="40" customBuiltin="1"/>
    <cellStyle name="60 % – Zvýraznění4" xfId="32" builtinId="44" customBuiltin="1"/>
    <cellStyle name="60 % – Zvýraznění5" xfId="36" builtinId="48" customBuiltin="1"/>
    <cellStyle name="60 % – Zvýraznění6" xfId="40" builtinId="52" customBuiltin="1"/>
    <cellStyle name="Celkem" xfId="16" builtinId="25" customBuiltin="1"/>
    <cellStyle name="Chybně" xfId="6" builtinId="27" customBuiltin="1"/>
    <cellStyle name="Kontrolní buňka" xfId="12" builtinId="23" customBuiltin="1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ev 2" xfId="41"/>
    <cellStyle name="Neutrální" xfId="7" builtinId="28" customBuiltin="1"/>
    <cellStyle name="Normální" xfId="0" builtinId="0"/>
    <cellStyle name="Poznámka" xfId="14" builtinId="10" customBuiltin="1"/>
    <cellStyle name="Propojená buňka" xfId="11" builtinId="24" customBuiltin="1"/>
    <cellStyle name="Správně" xfId="5" builtinId="26" customBuiltin="1"/>
    <cellStyle name="Text upozornění" xfId="13" builtinId="11" customBuiltin="1"/>
    <cellStyle name="Vstup" xfId="8" builtinId="20" customBuiltin="1"/>
    <cellStyle name="Výpočet" xfId="10" builtinId="22" customBuiltin="1"/>
    <cellStyle name="Výstup" xfId="9" builtinId="21" customBuiltin="1"/>
    <cellStyle name="Vysvětlující text" xfId="15" builtinId="53" customBuiltin="1"/>
    <cellStyle name="Zvýraznění 1" xfId="17" builtinId="29" customBuiltin="1"/>
    <cellStyle name="Zvýraznění 2" xfId="21" builtinId="33" customBuiltin="1"/>
    <cellStyle name="Zvýraznění 3" xfId="25" builtinId="37" customBuiltin="1"/>
    <cellStyle name="Zvýraznění 4" xfId="29" builtinId="41" customBuiltin="1"/>
    <cellStyle name="Zvýraznění 5" xfId="33" builtinId="45" customBuiltin="1"/>
    <cellStyle name="Zvýraznění 6" xfId="37" builtinId="49" customBuiltin="1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0"/>
  <sheetViews>
    <sheetView workbookViewId="0">
      <pane ySplit="1" topLeftCell="A2" activePane="bottomLeft" state="frozen"/>
      <selection pane="bottomLeft" activeCell="B1" sqref="B1:O19"/>
    </sheetView>
  </sheetViews>
  <sheetFormatPr defaultColWidth="8.85546875" defaultRowHeight="15" x14ac:dyDescent="0.25"/>
  <cols>
    <col min="1" max="1" width="8.85546875" style="3"/>
    <col min="2" max="2" width="18.42578125" style="3" customWidth="1"/>
    <col min="3" max="3" width="9.42578125" style="3" customWidth="1"/>
    <col min="4" max="11" width="4.7109375" style="1" customWidth="1"/>
    <col min="12" max="12" width="7.5703125" style="42" customWidth="1"/>
    <col min="13" max="13" width="7.5703125" style="7" customWidth="1"/>
    <col min="14" max="14" width="7.5703125" style="4" customWidth="1"/>
    <col min="15" max="15" width="11.85546875" style="4" bestFit="1" customWidth="1"/>
    <col min="16" max="16384" width="8.85546875" style="3"/>
  </cols>
  <sheetData>
    <row r="1" spans="2:17" x14ac:dyDescent="0.25">
      <c r="B1" s="17" t="s">
        <v>144</v>
      </c>
      <c r="C1" s="18" t="s">
        <v>3</v>
      </c>
      <c r="D1" s="19">
        <v>1</v>
      </c>
      <c r="E1" s="19">
        <v>2</v>
      </c>
      <c r="F1" s="19">
        <v>3</v>
      </c>
      <c r="G1" s="19">
        <v>4</v>
      </c>
      <c r="H1" s="19">
        <v>5</v>
      </c>
      <c r="I1" s="19">
        <v>6</v>
      </c>
      <c r="J1" s="19">
        <v>7</v>
      </c>
      <c r="K1" s="19">
        <v>8</v>
      </c>
      <c r="L1" s="39" t="s">
        <v>1</v>
      </c>
      <c r="M1" s="20" t="s">
        <v>0</v>
      </c>
      <c r="N1" s="21" t="s">
        <v>5</v>
      </c>
      <c r="O1" s="22" t="s">
        <v>4</v>
      </c>
    </row>
    <row r="2" spans="2:17" x14ac:dyDescent="0.25">
      <c r="B2" s="11" t="s">
        <v>114</v>
      </c>
      <c r="C2" s="8" t="s">
        <v>115</v>
      </c>
      <c r="D2" s="23">
        <v>6</v>
      </c>
      <c r="E2" s="23">
        <v>6</v>
      </c>
      <c r="F2" s="23">
        <v>6</v>
      </c>
      <c r="G2" s="23">
        <v>6</v>
      </c>
      <c r="H2" s="23">
        <v>6</v>
      </c>
      <c r="I2" s="23">
        <v>6</v>
      </c>
      <c r="J2" s="23">
        <v>6</v>
      </c>
      <c r="K2" s="23">
        <v>6</v>
      </c>
      <c r="L2" s="40">
        <f>SUM(D2:K2)</f>
        <v>48</v>
      </c>
      <c r="M2" s="9"/>
      <c r="N2" s="10" t="str">
        <f>IF(L2&gt;0.5*48,"ano","ne")</f>
        <v>ano</v>
      </c>
      <c r="O2" s="12" t="str">
        <f>IF(L2&gt;32,"postupuje"," ")</f>
        <v>postupuje</v>
      </c>
    </row>
    <row r="3" spans="2:17" x14ac:dyDescent="0.25">
      <c r="B3" s="11" t="s">
        <v>112</v>
      </c>
      <c r="C3" s="8" t="s">
        <v>23</v>
      </c>
      <c r="D3" s="23">
        <v>6</v>
      </c>
      <c r="E3" s="23">
        <v>6</v>
      </c>
      <c r="F3" s="23">
        <v>6</v>
      </c>
      <c r="G3" s="23">
        <v>6</v>
      </c>
      <c r="H3" s="23">
        <v>6</v>
      </c>
      <c r="I3" s="23">
        <v>6</v>
      </c>
      <c r="J3" s="23">
        <v>6</v>
      </c>
      <c r="K3" s="23">
        <v>5</v>
      </c>
      <c r="L3" s="40">
        <f>SUM(D3:K3)</f>
        <v>47</v>
      </c>
      <c r="M3" s="9"/>
      <c r="N3" s="10" t="str">
        <f>IF(L3&gt;0.5*48,"ano","ne")</f>
        <v>ano</v>
      </c>
      <c r="O3" s="12" t="str">
        <f t="shared" ref="O3:O66" si="0">IF(L3&gt;32,"postupuje"," ")</f>
        <v>postupuje</v>
      </c>
    </row>
    <row r="4" spans="2:17" x14ac:dyDescent="0.25">
      <c r="B4" s="11" t="s">
        <v>113</v>
      </c>
      <c r="C4" s="8" t="s">
        <v>23</v>
      </c>
      <c r="D4" s="23">
        <v>6</v>
      </c>
      <c r="E4" s="23">
        <v>6</v>
      </c>
      <c r="F4" s="23">
        <v>6</v>
      </c>
      <c r="G4" s="23">
        <v>6</v>
      </c>
      <c r="H4" s="23">
        <v>6</v>
      </c>
      <c r="I4" s="23">
        <v>6</v>
      </c>
      <c r="J4" s="23">
        <v>5</v>
      </c>
      <c r="K4" s="23">
        <v>6</v>
      </c>
      <c r="L4" s="40">
        <f>SUM(D4:K4)</f>
        <v>47</v>
      </c>
      <c r="M4" s="9"/>
      <c r="N4" s="10" t="str">
        <f>IF(L4&gt;0.5*48,"ano","ne")</f>
        <v>ano</v>
      </c>
      <c r="O4" s="12" t="str">
        <f t="shared" si="0"/>
        <v>postupuje</v>
      </c>
    </row>
    <row r="5" spans="2:17" x14ac:dyDescent="0.25">
      <c r="B5" s="11" t="s">
        <v>44</v>
      </c>
      <c r="C5" s="8" t="s">
        <v>45</v>
      </c>
      <c r="D5" s="23">
        <v>6</v>
      </c>
      <c r="E5" s="23">
        <v>6</v>
      </c>
      <c r="F5" s="23">
        <v>6</v>
      </c>
      <c r="G5" s="23">
        <v>6</v>
      </c>
      <c r="H5" s="23">
        <v>6</v>
      </c>
      <c r="I5" s="23">
        <v>5</v>
      </c>
      <c r="J5" s="23">
        <v>6</v>
      </c>
      <c r="K5" s="23">
        <v>5</v>
      </c>
      <c r="L5" s="40">
        <f>SUM(D5:K5)</f>
        <v>46</v>
      </c>
      <c r="M5" s="9"/>
      <c r="N5" s="10" t="str">
        <f>IF(L5&gt;0.5*48,"ano","ne")</f>
        <v>ano</v>
      </c>
      <c r="O5" s="12" t="str">
        <f t="shared" si="0"/>
        <v>postupuje</v>
      </c>
    </row>
    <row r="6" spans="2:17" x14ac:dyDescent="0.25">
      <c r="B6" s="11" t="s">
        <v>145</v>
      </c>
      <c r="C6" s="8" t="s">
        <v>23</v>
      </c>
      <c r="D6" s="23">
        <v>6</v>
      </c>
      <c r="E6" s="23">
        <v>6</v>
      </c>
      <c r="F6" s="23">
        <v>6</v>
      </c>
      <c r="G6" s="23">
        <v>6</v>
      </c>
      <c r="H6" s="23">
        <v>6</v>
      </c>
      <c r="I6" s="23">
        <v>5</v>
      </c>
      <c r="J6" s="23">
        <v>6</v>
      </c>
      <c r="K6" s="23">
        <v>5</v>
      </c>
      <c r="L6" s="40">
        <f>SUM(D6:K6)</f>
        <v>46</v>
      </c>
      <c r="M6" s="9"/>
      <c r="N6" s="10" t="str">
        <f>IF(L6&gt;0.5*48,"ano","ne")</f>
        <v>ano</v>
      </c>
      <c r="O6" s="12" t="str">
        <f t="shared" si="0"/>
        <v>postupuje</v>
      </c>
      <c r="Q6" s="5"/>
    </row>
    <row r="7" spans="2:17" x14ac:dyDescent="0.25">
      <c r="B7" s="11" t="s">
        <v>24</v>
      </c>
      <c r="C7" s="8" t="s">
        <v>25</v>
      </c>
      <c r="D7" s="23">
        <v>6</v>
      </c>
      <c r="E7" s="23">
        <v>6</v>
      </c>
      <c r="F7" s="23">
        <v>6</v>
      </c>
      <c r="G7" s="23">
        <v>4</v>
      </c>
      <c r="H7" s="23">
        <v>6</v>
      </c>
      <c r="I7" s="23">
        <v>6</v>
      </c>
      <c r="J7" s="23">
        <v>5</v>
      </c>
      <c r="K7" s="23">
        <v>6</v>
      </c>
      <c r="L7" s="40">
        <f>SUM(D7:K7)</f>
        <v>45</v>
      </c>
      <c r="M7" s="9"/>
      <c r="N7" s="10" t="str">
        <f>IF(L7&gt;0.5*48,"ano","ne")</f>
        <v>ano</v>
      </c>
      <c r="O7" s="12" t="str">
        <f t="shared" si="0"/>
        <v>postupuje</v>
      </c>
    </row>
    <row r="8" spans="2:17" x14ac:dyDescent="0.25">
      <c r="B8" s="11" t="s">
        <v>79</v>
      </c>
      <c r="C8" s="8" t="s">
        <v>80</v>
      </c>
      <c r="D8" s="23">
        <v>6</v>
      </c>
      <c r="E8" s="23">
        <v>6</v>
      </c>
      <c r="F8" s="23">
        <v>6</v>
      </c>
      <c r="G8" s="23">
        <v>5</v>
      </c>
      <c r="H8" s="23">
        <v>6</v>
      </c>
      <c r="I8" s="23">
        <v>6</v>
      </c>
      <c r="J8" s="23">
        <v>4</v>
      </c>
      <c r="K8" s="23">
        <v>5</v>
      </c>
      <c r="L8" s="40">
        <f>SUM(D8:K8)</f>
        <v>44</v>
      </c>
      <c r="M8" s="9"/>
      <c r="N8" s="10" t="str">
        <f>IF(L8&gt;0.5*48,"ano","ne")</f>
        <v>ano</v>
      </c>
      <c r="O8" s="12" t="str">
        <f t="shared" si="0"/>
        <v>postupuje</v>
      </c>
    </row>
    <row r="9" spans="2:17" x14ac:dyDescent="0.25">
      <c r="B9" s="11" t="s">
        <v>93</v>
      </c>
      <c r="C9" s="8" t="s">
        <v>68</v>
      </c>
      <c r="D9" s="23">
        <v>6</v>
      </c>
      <c r="E9" s="23">
        <v>6</v>
      </c>
      <c r="F9" s="23">
        <v>6</v>
      </c>
      <c r="G9" s="23">
        <v>3</v>
      </c>
      <c r="H9" s="23">
        <v>6</v>
      </c>
      <c r="I9" s="23">
        <v>6</v>
      </c>
      <c r="J9" s="23">
        <v>4</v>
      </c>
      <c r="K9" s="23">
        <v>6</v>
      </c>
      <c r="L9" s="40">
        <f>SUM(D9:K9)</f>
        <v>43</v>
      </c>
      <c r="M9" s="9"/>
      <c r="N9" s="10" t="str">
        <f>IF(L9&gt;0.5*48,"ano","ne")</f>
        <v>ano</v>
      </c>
      <c r="O9" s="12" t="str">
        <f t="shared" si="0"/>
        <v>postupuje</v>
      </c>
    </row>
    <row r="10" spans="2:17" x14ac:dyDescent="0.25">
      <c r="B10" s="11" t="s">
        <v>73</v>
      </c>
      <c r="C10" s="8" t="s">
        <v>29</v>
      </c>
      <c r="D10" s="23">
        <v>6</v>
      </c>
      <c r="E10" s="23">
        <v>4</v>
      </c>
      <c r="F10" s="23">
        <v>6</v>
      </c>
      <c r="G10" s="23">
        <v>4</v>
      </c>
      <c r="H10" s="23">
        <v>6</v>
      </c>
      <c r="I10" s="23">
        <v>6</v>
      </c>
      <c r="J10" s="23">
        <v>6</v>
      </c>
      <c r="K10" s="23">
        <v>4</v>
      </c>
      <c r="L10" s="40">
        <f>SUM(D10:K10)</f>
        <v>42</v>
      </c>
      <c r="M10" s="9"/>
      <c r="N10" s="10" t="str">
        <f>IF(L10&gt;0.5*48,"ano","ne")</f>
        <v>ano</v>
      </c>
      <c r="O10" s="12" t="str">
        <f t="shared" si="0"/>
        <v>postupuje</v>
      </c>
    </row>
    <row r="11" spans="2:17" x14ac:dyDescent="0.25">
      <c r="B11" s="11" t="s">
        <v>142</v>
      </c>
      <c r="C11" s="8" t="s">
        <v>143</v>
      </c>
      <c r="D11" s="23">
        <v>6</v>
      </c>
      <c r="E11" s="23">
        <v>5</v>
      </c>
      <c r="F11" s="23">
        <v>5</v>
      </c>
      <c r="G11" s="23">
        <v>2</v>
      </c>
      <c r="H11" s="23">
        <v>3</v>
      </c>
      <c r="I11" s="23">
        <v>6</v>
      </c>
      <c r="J11" s="23">
        <v>6</v>
      </c>
      <c r="K11" s="23">
        <v>5</v>
      </c>
      <c r="L11" s="40">
        <f>SUM(D11:K11)</f>
        <v>38</v>
      </c>
      <c r="M11" s="9"/>
      <c r="N11" s="10" t="str">
        <f>IF(L11&gt;0.5*48,"ano","ne")</f>
        <v>ano</v>
      </c>
      <c r="O11" s="12" t="str">
        <f t="shared" si="0"/>
        <v>postupuje</v>
      </c>
    </row>
    <row r="12" spans="2:17" x14ac:dyDescent="0.25">
      <c r="B12" s="11" t="s">
        <v>16</v>
      </c>
      <c r="C12" s="8" t="s">
        <v>17</v>
      </c>
      <c r="D12" s="23">
        <v>5</v>
      </c>
      <c r="E12" s="23">
        <v>5</v>
      </c>
      <c r="F12" s="23">
        <v>5</v>
      </c>
      <c r="G12" s="23">
        <v>1</v>
      </c>
      <c r="H12" s="23">
        <v>3</v>
      </c>
      <c r="I12" s="23">
        <v>6</v>
      </c>
      <c r="J12" s="23">
        <v>6</v>
      </c>
      <c r="K12" s="23">
        <v>6</v>
      </c>
      <c r="L12" s="40">
        <f>SUM(D12:K12)</f>
        <v>37</v>
      </c>
      <c r="M12" s="9"/>
      <c r="N12" s="10" t="str">
        <f>IF(L12&gt;0.5*48,"ano","ne")</f>
        <v>ano</v>
      </c>
      <c r="O12" s="12" t="str">
        <f t="shared" si="0"/>
        <v>postupuje</v>
      </c>
    </row>
    <row r="13" spans="2:17" x14ac:dyDescent="0.25">
      <c r="B13" s="11" t="s">
        <v>138</v>
      </c>
      <c r="C13" s="8" t="s">
        <v>139</v>
      </c>
      <c r="D13" s="23">
        <v>6</v>
      </c>
      <c r="E13" s="23">
        <v>3</v>
      </c>
      <c r="F13" s="23">
        <v>2</v>
      </c>
      <c r="G13" s="23">
        <v>5</v>
      </c>
      <c r="H13" s="23">
        <v>4</v>
      </c>
      <c r="I13" s="23">
        <v>5</v>
      </c>
      <c r="J13" s="23">
        <v>5</v>
      </c>
      <c r="K13" s="23">
        <v>6</v>
      </c>
      <c r="L13" s="40">
        <f>SUM(D13:K13)</f>
        <v>36</v>
      </c>
      <c r="M13" s="9"/>
      <c r="N13" s="10" t="str">
        <f>IF(L13&gt;0.5*48,"ano","ne")</f>
        <v>ano</v>
      </c>
      <c r="O13" s="12" t="str">
        <f t="shared" si="0"/>
        <v>postupuje</v>
      </c>
    </row>
    <row r="14" spans="2:17" x14ac:dyDescent="0.25">
      <c r="B14" s="11" t="s">
        <v>14</v>
      </c>
      <c r="C14" s="8" t="s">
        <v>15</v>
      </c>
      <c r="D14" s="23">
        <v>5</v>
      </c>
      <c r="E14" s="23">
        <v>6</v>
      </c>
      <c r="F14" s="23">
        <v>6</v>
      </c>
      <c r="G14" s="23">
        <v>0</v>
      </c>
      <c r="H14" s="23">
        <v>6</v>
      </c>
      <c r="I14" s="23">
        <v>6</v>
      </c>
      <c r="J14" s="23">
        <v>5</v>
      </c>
      <c r="K14" s="23">
        <v>1</v>
      </c>
      <c r="L14" s="40">
        <f>SUM(D14:K14)</f>
        <v>35</v>
      </c>
      <c r="M14" s="9"/>
      <c r="N14" s="10" t="str">
        <f>IF(L14&gt;0.5*48,"ano","ne")</f>
        <v>ano</v>
      </c>
      <c r="O14" s="12" t="str">
        <f>IF(L14&lt;32,"postupuje"," ")</f>
        <v xml:space="preserve"> </v>
      </c>
    </row>
    <row r="15" spans="2:17" x14ac:dyDescent="0.25">
      <c r="B15" s="11" t="s">
        <v>77</v>
      </c>
      <c r="C15" s="8" t="s">
        <v>78</v>
      </c>
      <c r="D15" s="23">
        <v>6</v>
      </c>
      <c r="E15" s="23">
        <v>2</v>
      </c>
      <c r="F15" s="23">
        <v>4</v>
      </c>
      <c r="G15" s="23">
        <v>3</v>
      </c>
      <c r="H15" s="23">
        <v>4</v>
      </c>
      <c r="I15" s="23">
        <v>6</v>
      </c>
      <c r="J15" s="23">
        <v>5</v>
      </c>
      <c r="K15" s="23">
        <v>5</v>
      </c>
      <c r="L15" s="40">
        <f>SUM(D15:K15)</f>
        <v>35</v>
      </c>
      <c r="M15" s="9"/>
      <c r="N15" s="10" t="str">
        <f>IF(L15&gt;0.5*48,"ano","ne")</f>
        <v>ano</v>
      </c>
      <c r="O15" s="12" t="str">
        <f t="shared" si="0"/>
        <v>postupuje</v>
      </c>
    </row>
    <row r="16" spans="2:17" x14ac:dyDescent="0.25">
      <c r="B16" s="11" t="s">
        <v>111</v>
      </c>
      <c r="C16" s="8" t="s">
        <v>27</v>
      </c>
      <c r="D16" s="23">
        <v>6</v>
      </c>
      <c r="E16" s="23">
        <v>3</v>
      </c>
      <c r="F16" s="23">
        <v>4</v>
      </c>
      <c r="G16" s="23">
        <v>3</v>
      </c>
      <c r="H16" s="23">
        <v>4</v>
      </c>
      <c r="I16" s="23">
        <v>3</v>
      </c>
      <c r="J16" s="23">
        <v>6</v>
      </c>
      <c r="K16" s="23">
        <v>5</v>
      </c>
      <c r="L16" s="40">
        <f>SUM(D16:K16)</f>
        <v>34</v>
      </c>
      <c r="M16" s="9"/>
      <c r="N16" s="10" t="str">
        <f>IF(L16&gt;0.5*48,"ano","ne")</f>
        <v>ano</v>
      </c>
      <c r="O16" s="12" t="str">
        <f t="shared" si="0"/>
        <v>postupuje</v>
      </c>
    </row>
    <row r="17" spans="2:15" x14ac:dyDescent="0.25">
      <c r="B17" s="11" t="s">
        <v>37</v>
      </c>
      <c r="C17" s="8" t="s">
        <v>38</v>
      </c>
      <c r="D17" s="23">
        <v>6</v>
      </c>
      <c r="E17" s="23">
        <v>6</v>
      </c>
      <c r="F17" s="23">
        <v>6</v>
      </c>
      <c r="G17" s="23">
        <v>1</v>
      </c>
      <c r="H17" s="23">
        <v>4</v>
      </c>
      <c r="I17" s="23">
        <v>4</v>
      </c>
      <c r="J17" s="23">
        <v>6</v>
      </c>
      <c r="K17" s="23">
        <v>0</v>
      </c>
      <c r="L17" s="40">
        <f>SUM(D17:K17)</f>
        <v>33</v>
      </c>
      <c r="M17" s="9"/>
      <c r="N17" s="10" t="str">
        <f>IF(L17&gt;0.5*48,"ano","ne")</f>
        <v>ano</v>
      </c>
      <c r="O17" s="12" t="str">
        <f>IF(L17&lt;32,"postupuje"," ")</f>
        <v xml:space="preserve"> </v>
      </c>
    </row>
    <row r="18" spans="2:15" x14ac:dyDescent="0.25">
      <c r="B18" s="11" t="s">
        <v>109</v>
      </c>
      <c r="C18" s="8" t="s">
        <v>11</v>
      </c>
      <c r="D18" s="23">
        <v>6</v>
      </c>
      <c r="E18" s="23">
        <v>6</v>
      </c>
      <c r="F18" s="23">
        <v>2</v>
      </c>
      <c r="G18" s="23">
        <v>4</v>
      </c>
      <c r="H18" s="23">
        <v>1</v>
      </c>
      <c r="I18" s="23">
        <v>3</v>
      </c>
      <c r="J18" s="23">
        <v>6</v>
      </c>
      <c r="K18" s="23">
        <v>5</v>
      </c>
      <c r="L18" s="40">
        <f>SUM(D18:K18)</f>
        <v>33</v>
      </c>
      <c r="M18" s="9"/>
      <c r="N18" s="10" t="str">
        <f>IF(L18&gt;0.5*48,"ano","ne")</f>
        <v>ano</v>
      </c>
      <c r="O18" s="12" t="str">
        <f t="shared" si="0"/>
        <v>postupuje</v>
      </c>
    </row>
    <row r="19" spans="2:15" x14ac:dyDescent="0.25">
      <c r="B19" s="11" t="s">
        <v>130</v>
      </c>
      <c r="C19" s="8" t="s">
        <v>23</v>
      </c>
      <c r="D19" s="23">
        <v>5</v>
      </c>
      <c r="E19" s="23">
        <v>6</v>
      </c>
      <c r="F19" s="23">
        <v>6</v>
      </c>
      <c r="G19" s="23">
        <v>2</v>
      </c>
      <c r="H19" s="23">
        <v>4</v>
      </c>
      <c r="I19" s="23">
        <v>5</v>
      </c>
      <c r="J19" s="23">
        <v>5</v>
      </c>
      <c r="K19" s="23">
        <v>0</v>
      </c>
      <c r="L19" s="40">
        <f>SUM(D19:K19)</f>
        <v>33</v>
      </c>
      <c r="M19" s="9"/>
      <c r="N19" s="10" t="str">
        <f>IF(L19&gt;0.5*48,"ano","ne")</f>
        <v>ano</v>
      </c>
      <c r="O19" s="12" t="str">
        <f>IF(L19&lt;32,"postupuje"," ")</f>
        <v xml:space="preserve"> </v>
      </c>
    </row>
    <row r="20" spans="2:15" x14ac:dyDescent="0.25">
      <c r="B20" s="11" t="s">
        <v>39</v>
      </c>
      <c r="C20" s="8" t="s">
        <v>40</v>
      </c>
      <c r="D20" s="23">
        <v>6</v>
      </c>
      <c r="E20" s="23">
        <v>1</v>
      </c>
      <c r="F20" s="23">
        <v>6</v>
      </c>
      <c r="G20" s="23">
        <v>1</v>
      </c>
      <c r="H20" s="23">
        <v>2</v>
      </c>
      <c r="I20" s="23">
        <v>6</v>
      </c>
      <c r="J20" s="23">
        <v>6</v>
      </c>
      <c r="K20" s="23">
        <v>4</v>
      </c>
      <c r="L20" s="40">
        <f>SUM(D20:K20)</f>
        <v>32</v>
      </c>
      <c r="M20" s="9"/>
      <c r="N20" s="10" t="str">
        <f>IF(L20&gt;0.5*48,"ano","ne")</f>
        <v>ano</v>
      </c>
      <c r="O20" s="12" t="str">
        <f t="shared" si="0"/>
        <v xml:space="preserve"> </v>
      </c>
    </row>
    <row r="21" spans="2:15" x14ac:dyDescent="0.25">
      <c r="B21" s="11" t="s">
        <v>101</v>
      </c>
      <c r="C21" s="8" t="s">
        <v>102</v>
      </c>
      <c r="D21" s="23">
        <v>5</v>
      </c>
      <c r="E21" s="23">
        <v>0</v>
      </c>
      <c r="F21" s="23">
        <v>5</v>
      </c>
      <c r="G21" s="23">
        <v>0</v>
      </c>
      <c r="H21" s="23">
        <v>6</v>
      </c>
      <c r="I21" s="23">
        <v>6</v>
      </c>
      <c r="J21" s="23">
        <v>5</v>
      </c>
      <c r="K21" s="23">
        <v>5</v>
      </c>
      <c r="L21" s="40">
        <f>SUM(D21:K21)</f>
        <v>32</v>
      </c>
      <c r="M21" s="9"/>
      <c r="N21" s="10" t="str">
        <f>IF(L21&gt;0.5*48,"ano","ne")</f>
        <v>ano</v>
      </c>
      <c r="O21" s="12" t="str">
        <f t="shared" si="0"/>
        <v xml:space="preserve"> </v>
      </c>
    </row>
    <row r="22" spans="2:15" x14ac:dyDescent="0.25">
      <c r="B22" s="11" t="s">
        <v>30</v>
      </c>
      <c r="C22" s="8" t="s">
        <v>13</v>
      </c>
      <c r="D22" s="23">
        <v>6</v>
      </c>
      <c r="E22" s="23">
        <v>5</v>
      </c>
      <c r="F22" s="23">
        <v>6</v>
      </c>
      <c r="G22" s="23">
        <v>1</v>
      </c>
      <c r="H22" s="23">
        <v>4</v>
      </c>
      <c r="I22" s="23">
        <v>3</v>
      </c>
      <c r="J22" s="23">
        <v>3</v>
      </c>
      <c r="K22" s="23">
        <v>2</v>
      </c>
      <c r="L22" s="40">
        <f>SUM(D22:K22)</f>
        <v>30</v>
      </c>
      <c r="M22" s="9"/>
      <c r="N22" s="10" t="str">
        <f>IF(L22&gt;0.5*48,"ano","ne")</f>
        <v>ano</v>
      </c>
      <c r="O22" s="12" t="str">
        <f t="shared" si="0"/>
        <v xml:space="preserve"> </v>
      </c>
    </row>
    <row r="23" spans="2:15" x14ac:dyDescent="0.25">
      <c r="B23" s="11" t="s">
        <v>118</v>
      </c>
      <c r="C23" s="8" t="s">
        <v>119</v>
      </c>
      <c r="D23" s="23">
        <v>5</v>
      </c>
      <c r="E23" s="23">
        <v>6</v>
      </c>
      <c r="F23" s="23">
        <v>1</v>
      </c>
      <c r="G23" s="23">
        <v>2</v>
      </c>
      <c r="H23" s="23">
        <v>6</v>
      </c>
      <c r="I23" s="23">
        <v>4</v>
      </c>
      <c r="J23" s="23">
        <v>2</v>
      </c>
      <c r="K23" s="23">
        <v>4</v>
      </c>
      <c r="L23" s="40">
        <f>SUM(D23:K23)</f>
        <v>30</v>
      </c>
      <c r="M23" s="9"/>
      <c r="N23" s="10" t="str">
        <f>IF(L23&gt;0.5*48,"ano","ne")</f>
        <v>ano</v>
      </c>
      <c r="O23" s="12" t="str">
        <f t="shared" si="0"/>
        <v xml:space="preserve"> </v>
      </c>
    </row>
    <row r="24" spans="2:15" x14ac:dyDescent="0.25">
      <c r="B24" s="11" t="s">
        <v>55</v>
      </c>
      <c r="C24" s="8" t="s">
        <v>36</v>
      </c>
      <c r="D24" s="23">
        <v>6</v>
      </c>
      <c r="E24" s="23">
        <v>2</v>
      </c>
      <c r="F24" s="23">
        <v>2</v>
      </c>
      <c r="G24" s="23">
        <v>5</v>
      </c>
      <c r="H24" s="23">
        <v>4</v>
      </c>
      <c r="I24" s="23">
        <v>4</v>
      </c>
      <c r="J24" s="23">
        <v>5</v>
      </c>
      <c r="K24" s="23">
        <v>1</v>
      </c>
      <c r="L24" s="40">
        <f>SUM(D24:K24)</f>
        <v>29</v>
      </c>
      <c r="M24" s="9"/>
      <c r="N24" s="10" t="str">
        <f>IF(L24&gt;0.5*48,"ano","ne")</f>
        <v>ano</v>
      </c>
      <c r="O24" s="12" t="str">
        <f t="shared" si="0"/>
        <v xml:space="preserve"> </v>
      </c>
    </row>
    <row r="25" spans="2:15" x14ac:dyDescent="0.25">
      <c r="B25" s="11" t="s">
        <v>84</v>
      </c>
      <c r="C25" s="8" t="s">
        <v>85</v>
      </c>
      <c r="D25" s="23">
        <v>6</v>
      </c>
      <c r="E25" s="23">
        <v>6</v>
      </c>
      <c r="F25" s="23">
        <v>6</v>
      </c>
      <c r="G25" s="23">
        <v>2</v>
      </c>
      <c r="H25" s="23">
        <v>1</v>
      </c>
      <c r="I25" s="23">
        <v>3</v>
      </c>
      <c r="J25" s="23">
        <v>2</v>
      </c>
      <c r="K25" s="23">
        <v>3</v>
      </c>
      <c r="L25" s="40">
        <f>SUM(D25:K25)</f>
        <v>29</v>
      </c>
      <c r="M25" s="9"/>
      <c r="N25" s="10" t="str">
        <f>IF(L25&gt;0.5*48,"ano","ne")</f>
        <v>ano</v>
      </c>
      <c r="O25" s="12" t="str">
        <f t="shared" si="0"/>
        <v xml:space="preserve"> </v>
      </c>
    </row>
    <row r="26" spans="2:15" x14ac:dyDescent="0.25">
      <c r="B26" s="11" t="s">
        <v>116</v>
      </c>
      <c r="C26" s="8" t="s">
        <v>117</v>
      </c>
      <c r="D26" s="23">
        <v>6</v>
      </c>
      <c r="E26" s="23">
        <v>1</v>
      </c>
      <c r="F26" s="23">
        <v>4</v>
      </c>
      <c r="G26" s="23">
        <v>1</v>
      </c>
      <c r="H26" s="23">
        <v>6</v>
      </c>
      <c r="I26" s="23">
        <v>3</v>
      </c>
      <c r="J26" s="23">
        <v>2</v>
      </c>
      <c r="K26" s="23">
        <v>6</v>
      </c>
      <c r="L26" s="40">
        <f>SUM(D26:K26)</f>
        <v>29</v>
      </c>
      <c r="M26" s="9"/>
      <c r="N26" s="10" t="str">
        <f>IF(L26&gt;0.5*48,"ano","ne")</f>
        <v>ano</v>
      </c>
      <c r="O26" s="12" t="str">
        <f t="shared" si="0"/>
        <v xml:space="preserve"> </v>
      </c>
    </row>
    <row r="27" spans="2:15" x14ac:dyDescent="0.25">
      <c r="B27" s="11" t="s">
        <v>28</v>
      </c>
      <c r="C27" s="8" t="s">
        <v>29</v>
      </c>
      <c r="D27" s="23">
        <v>6</v>
      </c>
      <c r="E27" s="23">
        <v>3</v>
      </c>
      <c r="F27" s="23">
        <v>4</v>
      </c>
      <c r="G27" s="23">
        <v>2</v>
      </c>
      <c r="H27" s="23">
        <v>4</v>
      </c>
      <c r="I27" s="23">
        <v>3</v>
      </c>
      <c r="J27" s="23">
        <v>0</v>
      </c>
      <c r="K27" s="23">
        <v>6</v>
      </c>
      <c r="L27" s="40">
        <f>SUM(D27:K27)</f>
        <v>28</v>
      </c>
      <c r="M27" s="9"/>
      <c r="N27" s="10" t="str">
        <f>IF(L27&gt;0.5*48,"ano","ne")</f>
        <v>ano</v>
      </c>
      <c r="O27" s="12" t="str">
        <f t="shared" si="0"/>
        <v xml:space="preserve"> </v>
      </c>
    </row>
    <row r="28" spans="2:15" x14ac:dyDescent="0.25">
      <c r="B28" s="11" t="s">
        <v>95</v>
      </c>
      <c r="C28" s="8" t="s">
        <v>96</v>
      </c>
      <c r="D28" s="23">
        <v>6</v>
      </c>
      <c r="E28" s="23">
        <v>0</v>
      </c>
      <c r="F28" s="23">
        <v>4</v>
      </c>
      <c r="G28" s="23">
        <v>2</v>
      </c>
      <c r="H28" s="23">
        <v>6</v>
      </c>
      <c r="I28" s="23">
        <v>4</v>
      </c>
      <c r="J28" s="23">
        <v>6</v>
      </c>
      <c r="K28" s="23">
        <v>0</v>
      </c>
      <c r="L28" s="40">
        <f>SUM(D28:K28)</f>
        <v>28</v>
      </c>
      <c r="M28" s="9"/>
      <c r="N28" s="10" t="str">
        <f>IF(L28&gt;0.5*48,"ano","ne")</f>
        <v>ano</v>
      </c>
      <c r="O28" s="12" t="str">
        <f t="shared" si="0"/>
        <v xml:space="preserve"> </v>
      </c>
    </row>
    <row r="29" spans="2:15" x14ac:dyDescent="0.25">
      <c r="B29" s="11" t="s">
        <v>120</v>
      </c>
      <c r="C29" s="8" t="s">
        <v>121</v>
      </c>
      <c r="D29" s="23">
        <v>6</v>
      </c>
      <c r="E29" s="23">
        <v>6</v>
      </c>
      <c r="F29" s="23">
        <v>6</v>
      </c>
      <c r="G29" s="23">
        <v>3</v>
      </c>
      <c r="H29" s="23">
        <v>2</v>
      </c>
      <c r="I29" s="23">
        <v>0</v>
      </c>
      <c r="J29" s="23">
        <v>0</v>
      </c>
      <c r="K29" s="23">
        <v>5</v>
      </c>
      <c r="L29" s="40">
        <f>SUM(D29:K29)</f>
        <v>28</v>
      </c>
      <c r="M29" s="9"/>
      <c r="N29" s="10" t="str">
        <f>IF(L29&gt;0.5*48,"ano","ne")</f>
        <v>ano</v>
      </c>
      <c r="O29" s="12" t="str">
        <f t="shared" si="0"/>
        <v xml:space="preserve"> </v>
      </c>
    </row>
    <row r="30" spans="2:15" x14ac:dyDescent="0.25">
      <c r="B30" s="11" t="s">
        <v>125</v>
      </c>
      <c r="C30" s="8" t="s">
        <v>9</v>
      </c>
      <c r="D30" s="23">
        <v>6</v>
      </c>
      <c r="E30" s="23">
        <v>1</v>
      </c>
      <c r="F30" s="23">
        <v>5</v>
      </c>
      <c r="G30" s="23">
        <v>3</v>
      </c>
      <c r="H30" s="23">
        <v>6</v>
      </c>
      <c r="I30" s="23">
        <v>1</v>
      </c>
      <c r="J30" s="23">
        <v>6</v>
      </c>
      <c r="K30" s="23">
        <v>0</v>
      </c>
      <c r="L30" s="40">
        <f>SUM(D30:K30)</f>
        <v>28</v>
      </c>
      <c r="M30" s="9"/>
      <c r="N30" s="10" t="str">
        <f>IF(L30&gt;0.5*48,"ano","ne")</f>
        <v>ano</v>
      </c>
      <c r="O30" s="12" t="str">
        <f t="shared" si="0"/>
        <v xml:space="preserve"> </v>
      </c>
    </row>
    <row r="31" spans="2:15" x14ac:dyDescent="0.25">
      <c r="B31" s="11" t="s">
        <v>128</v>
      </c>
      <c r="C31" s="8" t="s">
        <v>129</v>
      </c>
      <c r="D31" s="23">
        <v>6</v>
      </c>
      <c r="E31" s="23">
        <v>2</v>
      </c>
      <c r="F31" s="23">
        <v>6</v>
      </c>
      <c r="G31" s="23">
        <v>1</v>
      </c>
      <c r="H31" s="23">
        <v>3</v>
      </c>
      <c r="I31" s="23">
        <v>6</v>
      </c>
      <c r="J31" s="23">
        <v>1</v>
      </c>
      <c r="K31" s="23">
        <v>3</v>
      </c>
      <c r="L31" s="40">
        <f>SUM(D31:K31)</f>
        <v>28</v>
      </c>
      <c r="M31" s="9"/>
      <c r="N31" s="10" t="str">
        <f>IF(L31&gt;0.5*48,"ano","ne")</f>
        <v>ano</v>
      </c>
      <c r="O31" s="12" t="str">
        <f t="shared" si="0"/>
        <v xml:space="preserve"> </v>
      </c>
    </row>
    <row r="32" spans="2:15" x14ac:dyDescent="0.25">
      <c r="B32" s="11" t="s">
        <v>33</v>
      </c>
      <c r="C32" s="8" t="s">
        <v>34</v>
      </c>
      <c r="D32" s="23">
        <v>5</v>
      </c>
      <c r="E32" s="23">
        <v>5</v>
      </c>
      <c r="F32" s="23">
        <v>2</v>
      </c>
      <c r="G32" s="23">
        <v>0</v>
      </c>
      <c r="H32" s="23">
        <v>5</v>
      </c>
      <c r="I32" s="23">
        <v>1</v>
      </c>
      <c r="J32" s="23">
        <v>6</v>
      </c>
      <c r="K32" s="23">
        <v>3</v>
      </c>
      <c r="L32" s="40">
        <f>SUM(D32:K32)</f>
        <v>27</v>
      </c>
      <c r="M32" s="9"/>
      <c r="N32" s="10" t="str">
        <f>IF(L32&gt;0.5*48,"ano","ne")</f>
        <v>ano</v>
      </c>
      <c r="O32" s="12" t="str">
        <f t="shared" si="0"/>
        <v xml:space="preserve"> </v>
      </c>
    </row>
    <row r="33" spans="2:15" x14ac:dyDescent="0.25">
      <c r="B33" s="11" t="s">
        <v>63</v>
      </c>
      <c r="C33" s="8" t="s">
        <v>64</v>
      </c>
      <c r="D33" s="23">
        <v>6</v>
      </c>
      <c r="E33" s="23">
        <v>4</v>
      </c>
      <c r="F33" s="23">
        <v>1</v>
      </c>
      <c r="G33" s="23">
        <v>5</v>
      </c>
      <c r="H33" s="23">
        <v>6</v>
      </c>
      <c r="I33" s="23">
        <v>0</v>
      </c>
      <c r="J33" s="23">
        <v>2</v>
      </c>
      <c r="K33" s="23">
        <v>3</v>
      </c>
      <c r="L33" s="40">
        <f>SUM(D33:K33)</f>
        <v>27</v>
      </c>
      <c r="M33" s="9"/>
      <c r="N33" s="10" t="str">
        <f>IF(L33&gt;0.5*48,"ano","ne")</f>
        <v>ano</v>
      </c>
      <c r="O33" s="12" t="str">
        <f t="shared" si="0"/>
        <v xml:space="preserve"> </v>
      </c>
    </row>
    <row r="34" spans="2:15" x14ac:dyDescent="0.25">
      <c r="B34" s="11" t="s">
        <v>69</v>
      </c>
      <c r="C34" s="8" t="s">
        <v>70</v>
      </c>
      <c r="D34" s="23">
        <v>5</v>
      </c>
      <c r="E34" s="23">
        <v>2</v>
      </c>
      <c r="F34" s="23">
        <v>5</v>
      </c>
      <c r="G34" s="23">
        <v>2</v>
      </c>
      <c r="H34" s="23">
        <v>6</v>
      </c>
      <c r="I34" s="23">
        <v>1</v>
      </c>
      <c r="J34" s="23">
        <v>5</v>
      </c>
      <c r="K34" s="23">
        <v>1</v>
      </c>
      <c r="L34" s="40">
        <f>SUM(D34:K34)</f>
        <v>27</v>
      </c>
      <c r="M34" s="9"/>
      <c r="N34" s="10" t="str">
        <f>IF(L34&gt;0.5*48,"ano","ne")</f>
        <v>ano</v>
      </c>
      <c r="O34" s="12" t="str">
        <f t="shared" si="0"/>
        <v xml:space="preserve"> </v>
      </c>
    </row>
    <row r="35" spans="2:15" x14ac:dyDescent="0.25">
      <c r="B35" s="11" t="s">
        <v>89</v>
      </c>
      <c r="C35" s="8" t="s">
        <v>90</v>
      </c>
      <c r="D35" s="23">
        <v>6</v>
      </c>
      <c r="E35" s="23">
        <v>4</v>
      </c>
      <c r="F35" s="23">
        <v>5</v>
      </c>
      <c r="G35" s="23">
        <v>3</v>
      </c>
      <c r="H35" s="23">
        <v>2</v>
      </c>
      <c r="I35" s="23">
        <v>2</v>
      </c>
      <c r="J35" s="23">
        <v>4</v>
      </c>
      <c r="K35" s="23">
        <v>1</v>
      </c>
      <c r="L35" s="40">
        <f>SUM(D35:K35)</f>
        <v>27</v>
      </c>
      <c r="M35" s="9"/>
      <c r="N35" s="10" t="str">
        <f>IF(L35&gt;0.5*48,"ano","ne")</f>
        <v>ano</v>
      </c>
      <c r="O35" s="12" t="str">
        <f t="shared" si="0"/>
        <v xml:space="preserve"> </v>
      </c>
    </row>
    <row r="36" spans="2:15" x14ac:dyDescent="0.25">
      <c r="B36" s="11" t="s">
        <v>94</v>
      </c>
      <c r="C36" s="8" t="s">
        <v>23</v>
      </c>
      <c r="D36" s="23">
        <v>6</v>
      </c>
      <c r="E36" s="23">
        <v>6</v>
      </c>
      <c r="F36" s="23">
        <v>3</v>
      </c>
      <c r="G36" s="23">
        <v>0</v>
      </c>
      <c r="H36" s="23">
        <v>3</v>
      </c>
      <c r="I36" s="23">
        <v>2</v>
      </c>
      <c r="J36" s="23">
        <v>6</v>
      </c>
      <c r="K36" s="23">
        <v>1</v>
      </c>
      <c r="L36" s="40">
        <f>SUM(D36:K36)</f>
        <v>27</v>
      </c>
      <c r="M36" s="9"/>
      <c r="N36" s="10" t="str">
        <f>IF(L36&gt;0.5*48,"ano","ne")</f>
        <v>ano</v>
      </c>
      <c r="O36" s="12" t="str">
        <f t="shared" si="0"/>
        <v xml:space="preserve"> </v>
      </c>
    </row>
    <row r="37" spans="2:15" x14ac:dyDescent="0.25">
      <c r="B37" s="11" t="s">
        <v>105</v>
      </c>
      <c r="C37" s="8" t="s">
        <v>106</v>
      </c>
      <c r="D37" s="23">
        <v>6</v>
      </c>
      <c r="E37" s="23">
        <v>1</v>
      </c>
      <c r="F37" s="23">
        <v>4</v>
      </c>
      <c r="G37" s="23">
        <v>1</v>
      </c>
      <c r="H37" s="23">
        <v>5</v>
      </c>
      <c r="I37" s="23">
        <v>0</v>
      </c>
      <c r="J37" s="23">
        <v>6</v>
      </c>
      <c r="K37" s="23">
        <v>4</v>
      </c>
      <c r="L37" s="40">
        <f>SUM(D37:K37)</f>
        <v>27</v>
      </c>
      <c r="M37" s="9"/>
      <c r="N37" s="10" t="str">
        <f>IF(L37&gt;0.5*48,"ano","ne")</f>
        <v>ano</v>
      </c>
      <c r="O37" s="12" t="str">
        <f t="shared" si="0"/>
        <v xml:space="preserve"> </v>
      </c>
    </row>
    <row r="38" spans="2:15" x14ac:dyDescent="0.25">
      <c r="B38" s="11" t="s">
        <v>110</v>
      </c>
      <c r="C38" s="8" t="s">
        <v>19</v>
      </c>
      <c r="D38" s="23">
        <v>6</v>
      </c>
      <c r="E38" s="23">
        <v>0</v>
      </c>
      <c r="F38" s="23">
        <v>3</v>
      </c>
      <c r="G38" s="23">
        <v>3</v>
      </c>
      <c r="H38" s="23">
        <v>6</v>
      </c>
      <c r="I38" s="23">
        <v>0</v>
      </c>
      <c r="J38" s="23">
        <v>6</v>
      </c>
      <c r="K38" s="23">
        <v>3</v>
      </c>
      <c r="L38" s="40">
        <f>SUM(D38:K38)</f>
        <v>27</v>
      </c>
      <c r="M38" s="9"/>
      <c r="N38" s="10" t="str">
        <f>IF(L38&gt;0.5*48,"ano","ne")</f>
        <v>ano</v>
      </c>
      <c r="O38" s="12" t="str">
        <f t="shared" si="0"/>
        <v xml:space="preserve"> </v>
      </c>
    </row>
    <row r="39" spans="2:15" x14ac:dyDescent="0.25">
      <c r="B39" s="11" t="s">
        <v>6</v>
      </c>
      <c r="C39" s="8" t="s">
        <v>7</v>
      </c>
      <c r="D39" s="23">
        <v>5</v>
      </c>
      <c r="E39" s="23">
        <v>4</v>
      </c>
      <c r="F39" s="23">
        <v>6</v>
      </c>
      <c r="G39" s="23">
        <v>1</v>
      </c>
      <c r="H39" s="23">
        <v>3</v>
      </c>
      <c r="I39" s="23">
        <v>2</v>
      </c>
      <c r="J39" s="23">
        <v>4</v>
      </c>
      <c r="K39" s="23">
        <v>1</v>
      </c>
      <c r="L39" s="40">
        <f>SUM(D39:K39)</f>
        <v>26</v>
      </c>
      <c r="M39" s="9"/>
      <c r="N39" s="10" t="str">
        <f>IF(L39&gt;0.5*48,"ano","ne")</f>
        <v>ano</v>
      </c>
      <c r="O39" s="12" t="str">
        <f t="shared" si="0"/>
        <v xml:space="preserve"> </v>
      </c>
    </row>
    <row r="40" spans="2:15" x14ac:dyDescent="0.25">
      <c r="B40" s="11" t="s">
        <v>10</v>
      </c>
      <c r="C40" s="8" t="s">
        <v>11</v>
      </c>
      <c r="D40" s="23">
        <v>5</v>
      </c>
      <c r="E40" s="23">
        <v>5</v>
      </c>
      <c r="F40" s="23">
        <v>6</v>
      </c>
      <c r="G40" s="23">
        <v>0</v>
      </c>
      <c r="H40" s="23">
        <v>5</v>
      </c>
      <c r="I40" s="23">
        <v>4</v>
      </c>
      <c r="J40" s="23">
        <v>1</v>
      </c>
      <c r="K40" s="23">
        <v>0</v>
      </c>
      <c r="L40" s="40">
        <f>SUM(D40:K40)</f>
        <v>26</v>
      </c>
      <c r="M40" s="9"/>
      <c r="N40" s="10" t="str">
        <f>IF(L40&gt;0.5*48,"ano","ne")</f>
        <v>ano</v>
      </c>
      <c r="O40" s="12" t="str">
        <f t="shared" si="0"/>
        <v xml:space="preserve"> </v>
      </c>
    </row>
    <row r="41" spans="2:15" x14ac:dyDescent="0.25">
      <c r="B41" s="11" t="s">
        <v>46</v>
      </c>
      <c r="C41" s="8" t="s">
        <v>47</v>
      </c>
      <c r="D41" s="23">
        <v>6</v>
      </c>
      <c r="E41" s="23">
        <v>2</v>
      </c>
      <c r="F41" s="23">
        <v>6</v>
      </c>
      <c r="G41" s="23">
        <v>2</v>
      </c>
      <c r="H41" s="23">
        <v>0</v>
      </c>
      <c r="I41" s="23">
        <v>1</v>
      </c>
      <c r="J41" s="23">
        <v>4</v>
      </c>
      <c r="K41" s="23">
        <v>5</v>
      </c>
      <c r="L41" s="40">
        <f>SUM(D41:K41)</f>
        <v>26</v>
      </c>
      <c r="M41" s="9"/>
      <c r="N41" s="10" t="str">
        <f>IF(L41&gt;0.5*48,"ano","ne")</f>
        <v>ano</v>
      </c>
      <c r="O41" s="12" t="str">
        <f t="shared" si="0"/>
        <v xml:space="preserve"> </v>
      </c>
    </row>
    <row r="42" spans="2:15" x14ac:dyDescent="0.25">
      <c r="B42" s="11" t="s">
        <v>61</v>
      </c>
      <c r="C42" s="8" t="s">
        <v>62</v>
      </c>
      <c r="D42" s="23">
        <v>1</v>
      </c>
      <c r="E42" s="23">
        <v>6</v>
      </c>
      <c r="F42" s="23">
        <v>4</v>
      </c>
      <c r="G42" s="23">
        <v>0</v>
      </c>
      <c r="H42" s="23">
        <v>5</v>
      </c>
      <c r="I42" s="23">
        <v>4</v>
      </c>
      <c r="J42" s="23">
        <v>6</v>
      </c>
      <c r="K42" s="23">
        <v>0</v>
      </c>
      <c r="L42" s="40">
        <f>SUM(D42:K42)</f>
        <v>26</v>
      </c>
      <c r="M42" s="9"/>
      <c r="N42" s="10" t="str">
        <f>IF(L42&gt;0.5*48,"ano","ne")</f>
        <v>ano</v>
      </c>
      <c r="O42" s="12" t="str">
        <f t="shared" si="0"/>
        <v xml:space="preserve"> </v>
      </c>
    </row>
    <row r="43" spans="2:15" x14ac:dyDescent="0.25">
      <c r="B43" s="11" t="s">
        <v>76</v>
      </c>
      <c r="C43" s="8" t="s">
        <v>75</v>
      </c>
      <c r="D43" s="23">
        <v>6</v>
      </c>
      <c r="E43" s="23">
        <v>3</v>
      </c>
      <c r="F43" s="23">
        <v>4</v>
      </c>
      <c r="G43" s="23">
        <v>1</v>
      </c>
      <c r="H43" s="23">
        <v>0</v>
      </c>
      <c r="I43" s="23">
        <v>6</v>
      </c>
      <c r="J43" s="23">
        <v>5</v>
      </c>
      <c r="K43" s="23">
        <v>1</v>
      </c>
      <c r="L43" s="40">
        <f>SUM(D43:K43)</f>
        <v>26</v>
      </c>
      <c r="M43" s="9"/>
      <c r="N43" s="10" t="str">
        <f>IF(L43&gt;0.5*48,"ano","ne")</f>
        <v>ano</v>
      </c>
      <c r="O43" s="12" t="str">
        <f t="shared" si="0"/>
        <v xml:space="preserve"> </v>
      </c>
    </row>
    <row r="44" spans="2:15" x14ac:dyDescent="0.25">
      <c r="B44" s="11" t="s">
        <v>8</v>
      </c>
      <c r="C44" s="8" t="s">
        <v>9</v>
      </c>
      <c r="D44" s="23">
        <v>5</v>
      </c>
      <c r="E44" s="23">
        <v>6</v>
      </c>
      <c r="F44" s="23">
        <v>3</v>
      </c>
      <c r="G44" s="23">
        <v>1</v>
      </c>
      <c r="H44" s="23">
        <v>2</v>
      </c>
      <c r="I44" s="23">
        <v>4</v>
      </c>
      <c r="J44" s="23">
        <v>3</v>
      </c>
      <c r="K44" s="23">
        <v>1</v>
      </c>
      <c r="L44" s="40">
        <f>SUM(D44:K44)</f>
        <v>25</v>
      </c>
      <c r="M44" s="9"/>
      <c r="N44" s="10" t="str">
        <f>IF(L44&gt;0.5*48,"ano","ne")</f>
        <v>ano</v>
      </c>
      <c r="O44" s="12" t="str">
        <f t="shared" si="0"/>
        <v xml:space="preserve"> </v>
      </c>
    </row>
    <row r="45" spans="2:15" x14ac:dyDescent="0.25">
      <c r="B45" s="11" t="s">
        <v>22</v>
      </c>
      <c r="C45" s="8" t="s">
        <v>23</v>
      </c>
      <c r="D45" s="23">
        <v>6</v>
      </c>
      <c r="E45" s="23">
        <v>5</v>
      </c>
      <c r="F45" s="23">
        <v>5</v>
      </c>
      <c r="G45" s="23">
        <v>0</v>
      </c>
      <c r="H45" s="23">
        <v>2</v>
      </c>
      <c r="I45" s="23">
        <v>3</v>
      </c>
      <c r="J45" s="23">
        <v>1</v>
      </c>
      <c r="K45" s="23">
        <v>3</v>
      </c>
      <c r="L45" s="40">
        <f>SUM(D45:K45)</f>
        <v>25</v>
      </c>
      <c r="M45" s="9"/>
      <c r="N45" s="10" t="str">
        <f>IF(L45&gt;0.5*48,"ano","ne")</f>
        <v>ano</v>
      </c>
      <c r="O45" s="12" t="str">
        <f t="shared" si="0"/>
        <v xml:space="preserve"> </v>
      </c>
    </row>
    <row r="46" spans="2:15" x14ac:dyDescent="0.25">
      <c r="B46" s="11" t="s">
        <v>41</v>
      </c>
      <c r="C46" s="8" t="s">
        <v>42</v>
      </c>
      <c r="D46" s="23">
        <v>6</v>
      </c>
      <c r="E46" s="23">
        <v>0</v>
      </c>
      <c r="F46" s="23">
        <v>6</v>
      </c>
      <c r="G46" s="23">
        <v>2</v>
      </c>
      <c r="H46" s="23">
        <v>4</v>
      </c>
      <c r="I46" s="23">
        <v>1</v>
      </c>
      <c r="J46" s="23">
        <v>6</v>
      </c>
      <c r="K46" s="23">
        <v>0</v>
      </c>
      <c r="L46" s="40">
        <f>SUM(D46:K46)</f>
        <v>25</v>
      </c>
      <c r="M46" s="9"/>
      <c r="N46" s="10" t="str">
        <f>IF(L46&gt;0.5*48,"ano","ne")</f>
        <v>ano</v>
      </c>
      <c r="O46" s="12" t="str">
        <f t="shared" si="0"/>
        <v xml:space="preserve"> </v>
      </c>
    </row>
    <row r="47" spans="2:15" x14ac:dyDescent="0.25">
      <c r="B47" s="11" t="s">
        <v>67</v>
      </c>
      <c r="C47" s="8" t="s">
        <v>68</v>
      </c>
      <c r="D47" s="23">
        <v>4</v>
      </c>
      <c r="E47" s="23">
        <v>6</v>
      </c>
      <c r="F47" s="23">
        <v>6</v>
      </c>
      <c r="G47" s="23">
        <v>4</v>
      </c>
      <c r="H47" s="23">
        <v>1</v>
      </c>
      <c r="I47" s="23">
        <v>2</v>
      </c>
      <c r="J47" s="23">
        <v>1</v>
      </c>
      <c r="K47" s="23">
        <v>1</v>
      </c>
      <c r="L47" s="40">
        <f>SUM(D47:K47)</f>
        <v>25</v>
      </c>
      <c r="M47" s="9"/>
      <c r="N47" s="10" t="str">
        <f>IF(L47&gt;0.5*48,"ano","ne")</f>
        <v>ano</v>
      </c>
      <c r="O47" s="12" t="str">
        <f t="shared" si="0"/>
        <v xml:space="preserve"> </v>
      </c>
    </row>
    <row r="48" spans="2:15" x14ac:dyDescent="0.25">
      <c r="B48" s="11" t="s">
        <v>91</v>
      </c>
      <c r="C48" s="8" t="s">
        <v>92</v>
      </c>
      <c r="D48" s="23">
        <v>3</v>
      </c>
      <c r="E48" s="23">
        <v>6</v>
      </c>
      <c r="F48" s="23">
        <v>1</v>
      </c>
      <c r="G48" s="23">
        <v>0</v>
      </c>
      <c r="H48" s="23">
        <v>1</v>
      </c>
      <c r="I48" s="23">
        <v>4</v>
      </c>
      <c r="J48" s="23">
        <v>5</v>
      </c>
      <c r="K48" s="23">
        <v>5</v>
      </c>
      <c r="L48" s="40">
        <f>SUM(D48:K48)</f>
        <v>25</v>
      </c>
      <c r="M48" s="9"/>
      <c r="N48" s="10" t="str">
        <f>IF(L48&gt;0.5*48,"ano","ne")</f>
        <v>ano</v>
      </c>
      <c r="O48" s="12" t="str">
        <f t="shared" si="0"/>
        <v xml:space="preserve"> </v>
      </c>
    </row>
    <row r="49" spans="2:15" x14ac:dyDescent="0.25">
      <c r="B49" s="11" t="s">
        <v>127</v>
      </c>
      <c r="C49" s="8" t="s">
        <v>23</v>
      </c>
      <c r="D49" s="23">
        <v>6</v>
      </c>
      <c r="E49" s="23">
        <v>3</v>
      </c>
      <c r="F49" s="23">
        <v>5</v>
      </c>
      <c r="G49" s="23">
        <v>0</v>
      </c>
      <c r="H49" s="23">
        <v>1</v>
      </c>
      <c r="I49" s="23">
        <v>3</v>
      </c>
      <c r="J49" s="23">
        <v>2</v>
      </c>
      <c r="K49" s="23">
        <v>5</v>
      </c>
      <c r="L49" s="40">
        <f>SUM(D49:K49)</f>
        <v>25</v>
      </c>
      <c r="M49" s="9"/>
      <c r="N49" s="10" t="str">
        <f>IF(L49&gt;0.5*48,"ano","ne")</f>
        <v>ano</v>
      </c>
      <c r="O49" s="12" t="str">
        <f t="shared" si="0"/>
        <v xml:space="preserve"> </v>
      </c>
    </row>
    <row r="50" spans="2:15" x14ac:dyDescent="0.25">
      <c r="B50" s="11" t="s">
        <v>133</v>
      </c>
      <c r="C50" s="8" t="s">
        <v>134</v>
      </c>
      <c r="D50" s="23">
        <v>6</v>
      </c>
      <c r="E50" s="23">
        <v>2</v>
      </c>
      <c r="F50" s="23">
        <v>2</v>
      </c>
      <c r="G50" s="23">
        <v>1</v>
      </c>
      <c r="H50" s="23">
        <v>2</v>
      </c>
      <c r="I50" s="23">
        <v>2</v>
      </c>
      <c r="J50" s="23">
        <v>4</v>
      </c>
      <c r="K50" s="23">
        <v>6</v>
      </c>
      <c r="L50" s="40">
        <f>SUM(D50:K50)</f>
        <v>25</v>
      </c>
      <c r="M50" s="9"/>
      <c r="N50" s="10" t="str">
        <f>IF(L50&gt;0.5*48,"ano","ne")</f>
        <v>ano</v>
      </c>
      <c r="O50" s="12" t="str">
        <f t="shared" si="0"/>
        <v xml:space="preserve"> </v>
      </c>
    </row>
    <row r="51" spans="2:15" x14ac:dyDescent="0.25">
      <c r="B51" s="11" t="s">
        <v>135</v>
      </c>
      <c r="C51" s="8" t="s">
        <v>68</v>
      </c>
      <c r="D51" s="23">
        <v>5</v>
      </c>
      <c r="E51" s="23">
        <v>4</v>
      </c>
      <c r="F51" s="23">
        <v>3</v>
      </c>
      <c r="G51" s="23">
        <v>3</v>
      </c>
      <c r="H51" s="23">
        <v>2</v>
      </c>
      <c r="I51" s="23">
        <v>2</v>
      </c>
      <c r="J51" s="23">
        <v>5</v>
      </c>
      <c r="K51" s="23">
        <v>1</v>
      </c>
      <c r="L51" s="40">
        <f>SUM(D51:K51)</f>
        <v>25</v>
      </c>
      <c r="M51" s="9"/>
      <c r="N51" s="10" t="str">
        <f>IF(L51&gt;0.5*48,"ano","ne")</f>
        <v>ano</v>
      </c>
      <c r="O51" s="12" t="str">
        <f t="shared" si="0"/>
        <v xml:space="preserve"> </v>
      </c>
    </row>
    <row r="52" spans="2:15" x14ac:dyDescent="0.25">
      <c r="B52" s="11" t="s">
        <v>35</v>
      </c>
      <c r="C52" s="8" t="s">
        <v>36</v>
      </c>
      <c r="D52" s="23">
        <v>5</v>
      </c>
      <c r="E52" s="23">
        <v>5</v>
      </c>
      <c r="F52" s="23">
        <v>6</v>
      </c>
      <c r="G52" s="23">
        <v>1</v>
      </c>
      <c r="H52" s="23">
        <v>3</v>
      </c>
      <c r="I52" s="23">
        <v>2</v>
      </c>
      <c r="J52" s="23">
        <v>1</v>
      </c>
      <c r="K52" s="23">
        <v>1</v>
      </c>
      <c r="L52" s="40">
        <f>SUM(D52:K52)</f>
        <v>24</v>
      </c>
      <c r="M52" s="9"/>
      <c r="N52" s="10" t="str">
        <f>IF(L52&gt;0.5*48,"ano","ne")</f>
        <v>ne</v>
      </c>
      <c r="O52" s="12" t="str">
        <f t="shared" si="0"/>
        <v xml:space="preserve"> </v>
      </c>
    </row>
    <row r="53" spans="2:15" x14ac:dyDescent="0.25">
      <c r="B53" s="11" t="s">
        <v>86</v>
      </c>
      <c r="C53" s="8" t="s">
        <v>68</v>
      </c>
      <c r="D53" s="23">
        <v>2</v>
      </c>
      <c r="E53" s="23">
        <v>4</v>
      </c>
      <c r="F53" s="23">
        <v>5</v>
      </c>
      <c r="G53" s="23">
        <v>1</v>
      </c>
      <c r="H53" s="23">
        <v>6</v>
      </c>
      <c r="I53" s="23">
        <v>1</v>
      </c>
      <c r="J53" s="23">
        <v>4</v>
      </c>
      <c r="K53" s="23">
        <v>1</v>
      </c>
      <c r="L53" s="40">
        <f>SUM(D53:K53)</f>
        <v>24</v>
      </c>
      <c r="M53" s="9"/>
      <c r="N53" s="10" t="str">
        <f>IF(L53&gt;0.5*48,"ano","ne")</f>
        <v>ne</v>
      </c>
      <c r="O53" s="12" t="str">
        <f t="shared" si="0"/>
        <v xml:space="preserve"> </v>
      </c>
    </row>
    <row r="54" spans="2:15" x14ac:dyDescent="0.25">
      <c r="B54" s="11" t="s">
        <v>97</v>
      </c>
      <c r="C54" s="8" t="s">
        <v>98</v>
      </c>
      <c r="D54" s="23">
        <v>6</v>
      </c>
      <c r="E54" s="23">
        <v>6</v>
      </c>
      <c r="F54" s="23">
        <v>2</v>
      </c>
      <c r="G54" s="23">
        <v>1</v>
      </c>
      <c r="H54" s="23">
        <v>5</v>
      </c>
      <c r="I54" s="23">
        <v>2</v>
      </c>
      <c r="J54" s="23">
        <v>0</v>
      </c>
      <c r="K54" s="23">
        <v>2</v>
      </c>
      <c r="L54" s="40">
        <f>SUM(D54:K54)</f>
        <v>24</v>
      </c>
      <c r="M54" s="9"/>
      <c r="N54" s="10" t="str">
        <f>IF(L54&gt;0.5*48,"ano","ne")</f>
        <v>ne</v>
      </c>
      <c r="O54" s="12" t="str">
        <f t="shared" si="0"/>
        <v xml:space="preserve"> </v>
      </c>
    </row>
    <row r="55" spans="2:15" x14ac:dyDescent="0.25">
      <c r="B55" s="11" t="s">
        <v>140</v>
      </c>
      <c r="C55" s="8" t="s">
        <v>68</v>
      </c>
      <c r="D55" s="23">
        <v>6</v>
      </c>
      <c r="E55" s="23">
        <v>0</v>
      </c>
      <c r="F55" s="23">
        <v>5</v>
      </c>
      <c r="G55" s="23">
        <v>0</v>
      </c>
      <c r="H55" s="23">
        <v>3</v>
      </c>
      <c r="I55" s="23">
        <v>4</v>
      </c>
      <c r="J55" s="23">
        <v>4</v>
      </c>
      <c r="K55" s="23">
        <v>2</v>
      </c>
      <c r="L55" s="40">
        <f>SUM(D55:K55)</f>
        <v>24</v>
      </c>
      <c r="M55" s="9"/>
      <c r="N55" s="10" t="str">
        <f>IF(L55&gt;0.5*48,"ano","ne")</f>
        <v>ne</v>
      </c>
      <c r="O55" s="12" t="str">
        <f t="shared" si="0"/>
        <v xml:space="preserve"> </v>
      </c>
    </row>
    <row r="56" spans="2:15" x14ac:dyDescent="0.25">
      <c r="B56" s="11" t="s">
        <v>20</v>
      </c>
      <c r="C56" s="8" t="s">
        <v>21</v>
      </c>
      <c r="D56" s="23">
        <v>6</v>
      </c>
      <c r="E56" s="23">
        <v>1</v>
      </c>
      <c r="F56" s="23">
        <v>2</v>
      </c>
      <c r="G56" s="23">
        <v>3</v>
      </c>
      <c r="H56" s="23">
        <v>1</v>
      </c>
      <c r="I56" s="23">
        <v>6</v>
      </c>
      <c r="J56" s="23">
        <v>2</v>
      </c>
      <c r="K56" s="23">
        <v>2</v>
      </c>
      <c r="L56" s="40">
        <f>SUM(D56:K56)</f>
        <v>23</v>
      </c>
      <c r="M56" s="9"/>
      <c r="N56" s="10" t="str">
        <f>IF(L56&gt;0.5*48,"ano","ne")</f>
        <v>ne</v>
      </c>
      <c r="O56" s="12" t="str">
        <f t="shared" si="0"/>
        <v xml:space="preserve"> </v>
      </c>
    </row>
    <row r="57" spans="2:15" x14ac:dyDescent="0.25">
      <c r="B57" s="11" t="s">
        <v>81</v>
      </c>
      <c r="C57" s="8" t="s">
        <v>82</v>
      </c>
      <c r="D57" s="23">
        <v>3</v>
      </c>
      <c r="E57" s="23">
        <v>3</v>
      </c>
      <c r="F57" s="23">
        <v>0</v>
      </c>
      <c r="G57" s="23">
        <v>0</v>
      </c>
      <c r="H57" s="23">
        <v>5</v>
      </c>
      <c r="I57" s="23">
        <v>4</v>
      </c>
      <c r="J57" s="23">
        <v>6</v>
      </c>
      <c r="K57" s="23">
        <v>2</v>
      </c>
      <c r="L57" s="40">
        <f>SUM(D57:K57)</f>
        <v>23</v>
      </c>
      <c r="M57" s="9"/>
      <c r="N57" s="10" t="str">
        <f>IF(L57&gt;0.5*48,"ano","ne")</f>
        <v>ne</v>
      </c>
      <c r="O57" s="12" t="str">
        <f t="shared" si="0"/>
        <v xml:space="preserve"> </v>
      </c>
    </row>
    <row r="58" spans="2:15" x14ac:dyDescent="0.25">
      <c r="B58" s="11" t="s">
        <v>12</v>
      </c>
      <c r="C58" s="8" t="s">
        <v>13</v>
      </c>
      <c r="D58" s="23">
        <v>6</v>
      </c>
      <c r="E58" s="23">
        <v>1</v>
      </c>
      <c r="F58" s="23">
        <v>6</v>
      </c>
      <c r="G58" s="23">
        <v>0</v>
      </c>
      <c r="H58" s="23">
        <v>2</v>
      </c>
      <c r="I58" s="23">
        <v>0</v>
      </c>
      <c r="J58" s="23">
        <v>3</v>
      </c>
      <c r="K58" s="23">
        <v>4</v>
      </c>
      <c r="L58" s="40">
        <f>SUM(D58:K58)</f>
        <v>22</v>
      </c>
      <c r="M58" s="9"/>
      <c r="N58" s="10" t="str">
        <f>IF(L58&gt;0.5*48,"ano","ne")</f>
        <v>ne</v>
      </c>
      <c r="O58" s="12" t="str">
        <f t="shared" si="0"/>
        <v xml:space="preserve"> </v>
      </c>
    </row>
    <row r="59" spans="2:15" x14ac:dyDescent="0.25">
      <c r="B59" s="11" t="s">
        <v>43</v>
      </c>
      <c r="C59" s="8" t="s">
        <v>23</v>
      </c>
      <c r="D59" s="23">
        <v>6</v>
      </c>
      <c r="E59" s="23">
        <v>2</v>
      </c>
      <c r="F59" s="23">
        <v>0</v>
      </c>
      <c r="G59" s="23">
        <v>0</v>
      </c>
      <c r="H59" s="23">
        <v>5</v>
      </c>
      <c r="I59" s="23">
        <v>1</v>
      </c>
      <c r="J59" s="23">
        <v>3</v>
      </c>
      <c r="K59" s="23">
        <v>5</v>
      </c>
      <c r="L59" s="40">
        <f>SUM(D59:K59)</f>
        <v>22</v>
      </c>
      <c r="M59" s="9"/>
      <c r="N59" s="10" t="str">
        <f>IF(L59&gt;0.5*48,"ano","ne")</f>
        <v>ne</v>
      </c>
      <c r="O59" s="12" t="str">
        <f t="shared" si="0"/>
        <v xml:space="preserve"> </v>
      </c>
    </row>
    <row r="60" spans="2:15" x14ac:dyDescent="0.25">
      <c r="B60" s="11" t="s">
        <v>48</v>
      </c>
      <c r="C60" s="8" t="s">
        <v>49</v>
      </c>
      <c r="D60" s="23">
        <v>5</v>
      </c>
      <c r="E60" s="23">
        <v>2</v>
      </c>
      <c r="F60" s="23">
        <v>2</v>
      </c>
      <c r="G60" s="23">
        <v>4</v>
      </c>
      <c r="H60" s="23">
        <v>0</v>
      </c>
      <c r="I60" s="23">
        <v>3</v>
      </c>
      <c r="J60" s="23">
        <v>2</v>
      </c>
      <c r="K60" s="23">
        <v>4</v>
      </c>
      <c r="L60" s="40">
        <f>SUM(D60:K60)</f>
        <v>22</v>
      </c>
      <c r="M60" s="9"/>
      <c r="N60" s="10" t="str">
        <f>IF(L60&gt;0.5*48,"ano","ne")</f>
        <v>ne</v>
      </c>
      <c r="O60" s="12" t="str">
        <f t="shared" si="0"/>
        <v xml:space="preserve"> </v>
      </c>
    </row>
    <row r="61" spans="2:15" x14ac:dyDescent="0.25">
      <c r="B61" s="11" t="s">
        <v>50</v>
      </c>
      <c r="C61" s="8" t="s">
        <v>51</v>
      </c>
      <c r="D61" s="23">
        <v>6</v>
      </c>
      <c r="E61" s="23">
        <v>4</v>
      </c>
      <c r="F61" s="23">
        <v>0</v>
      </c>
      <c r="G61" s="23">
        <v>1</v>
      </c>
      <c r="H61" s="23">
        <v>4</v>
      </c>
      <c r="I61" s="23">
        <v>2</v>
      </c>
      <c r="J61" s="23">
        <v>0</v>
      </c>
      <c r="K61" s="23">
        <v>5</v>
      </c>
      <c r="L61" s="40">
        <f>SUM(D61:K61)</f>
        <v>22</v>
      </c>
      <c r="M61" s="9"/>
      <c r="N61" s="10" t="str">
        <f>IF(L61&gt;0.5*48,"ano","ne")</f>
        <v>ne</v>
      </c>
      <c r="O61" s="12" t="str">
        <f t="shared" si="0"/>
        <v xml:space="preserve"> </v>
      </c>
    </row>
    <row r="62" spans="2:15" x14ac:dyDescent="0.25">
      <c r="B62" s="11" t="s">
        <v>58</v>
      </c>
      <c r="C62" s="8" t="s">
        <v>59</v>
      </c>
      <c r="D62" s="23">
        <v>4</v>
      </c>
      <c r="E62" s="23">
        <v>5</v>
      </c>
      <c r="F62" s="23">
        <v>0</v>
      </c>
      <c r="G62" s="23">
        <v>0</v>
      </c>
      <c r="H62" s="23">
        <v>5</v>
      </c>
      <c r="I62" s="23">
        <v>4</v>
      </c>
      <c r="J62" s="23">
        <v>4</v>
      </c>
      <c r="K62" s="23">
        <v>0</v>
      </c>
      <c r="L62" s="40">
        <f>SUM(D62:K62)</f>
        <v>22</v>
      </c>
      <c r="M62" s="9"/>
      <c r="N62" s="10" t="str">
        <f>IF(L62&gt;0.5*48,"ano","ne")</f>
        <v>ne</v>
      </c>
      <c r="O62" s="12" t="str">
        <f t="shared" si="0"/>
        <v xml:space="preserve"> </v>
      </c>
    </row>
    <row r="63" spans="2:15" x14ac:dyDescent="0.25">
      <c r="B63" s="11" t="s">
        <v>74</v>
      </c>
      <c r="C63" s="8" t="s">
        <v>75</v>
      </c>
      <c r="D63" s="23">
        <v>3</v>
      </c>
      <c r="E63" s="23">
        <v>6</v>
      </c>
      <c r="F63" s="23">
        <v>2</v>
      </c>
      <c r="G63" s="23">
        <v>0</v>
      </c>
      <c r="H63" s="23">
        <v>2</v>
      </c>
      <c r="I63" s="23">
        <v>4</v>
      </c>
      <c r="J63" s="23">
        <v>3</v>
      </c>
      <c r="K63" s="23">
        <v>2</v>
      </c>
      <c r="L63" s="40">
        <f>SUM(D63:K63)</f>
        <v>22</v>
      </c>
      <c r="M63" s="9"/>
      <c r="N63" s="10" t="str">
        <f>IF(L63&gt;0.5*48,"ano","ne")</f>
        <v>ne</v>
      </c>
      <c r="O63" s="12" t="str">
        <f t="shared" si="0"/>
        <v xml:space="preserve"> </v>
      </c>
    </row>
    <row r="64" spans="2:15" x14ac:dyDescent="0.25">
      <c r="B64" s="11" t="s">
        <v>71</v>
      </c>
      <c r="C64" s="8" t="s">
        <v>72</v>
      </c>
      <c r="D64" s="23">
        <v>4</v>
      </c>
      <c r="E64" s="23">
        <v>4</v>
      </c>
      <c r="F64" s="23">
        <v>4</v>
      </c>
      <c r="G64" s="23">
        <v>0</v>
      </c>
      <c r="H64" s="23">
        <v>3</v>
      </c>
      <c r="I64" s="23">
        <v>2</v>
      </c>
      <c r="J64" s="23">
        <v>2</v>
      </c>
      <c r="K64" s="23">
        <v>2</v>
      </c>
      <c r="L64" s="40">
        <f>SUM(D64:K64)</f>
        <v>21</v>
      </c>
      <c r="M64" s="9"/>
      <c r="N64" s="10" t="str">
        <f>IF(L64&gt;0.5*48,"ano","ne")</f>
        <v>ne</v>
      </c>
      <c r="O64" s="12" t="str">
        <f t="shared" si="0"/>
        <v xml:space="preserve"> </v>
      </c>
    </row>
    <row r="65" spans="2:15" x14ac:dyDescent="0.25">
      <c r="B65" s="11" t="s">
        <v>99</v>
      </c>
      <c r="C65" s="8" t="s">
        <v>100</v>
      </c>
      <c r="D65" s="23">
        <v>4</v>
      </c>
      <c r="E65" s="23">
        <v>4</v>
      </c>
      <c r="F65" s="23">
        <v>1</v>
      </c>
      <c r="G65" s="23">
        <v>2</v>
      </c>
      <c r="H65" s="23">
        <v>5</v>
      </c>
      <c r="I65" s="23">
        <v>1</v>
      </c>
      <c r="J65" s="23">
        <v>3</v>
      </c>
      <c r="K65" s="23">
        <v>1</v>
      </c>
      <c r="L65" s="40">
        <f>SUM(D65:K65)</f>
        <v>21</v>
      </c>
      <c r="M65" s="9"/>
      <c r="N65" s="10" t="str">
        <f>IF(L65&gt;0.5*48,"ano","ne")</f>
        <v>ne</v>
      </c>
      <c r="O65" s="12" t="str">
        <f t="shared" si="0"/>
        <v xml:space="preserve"> </v>
      </c>
    </row>
    <row r="66" spans="2:15" x14ac:dyDescent="0.25">
      <c r="B66" s="11" t="s">
        <v>122</v>
      </c>
      <c r="C66" s="8" t="s">
        <v>29</v>
      </c>
      <c r="D66" s="23">
        <v>6</v>
      </c>
      <c r="E66" s="23">
        <v>6</v>
      </c>
      <c r="F66" s="23">
        <v>1</v>
      </c>
      <c r="G66" s="23">
        <v>2</v>
      </c>
      <c r="H66" s="23">
        <v>2</v>
      </c>
      <c r="I66" s="23">
        <v>1</v>
      </c>
      <c r="J66" s="23">
        <v>0</v>
      </c>
      <c r="K66" s="23">
        <v>3</v>
      </c>
      <c r="L66" s="40">
        <f>SUM(D66:K66)</f>
        <v>21</v>
      </c>
      <c r="M66" s="9"/>
      <c r="N66" s="10" t="str">
        <f>IF(L66&gt;0.5*48,"ano","ne")</f>
        <v>ne</v>
      </c>
      <c r="O66" s="12" t="str">
        <f t="shared" si="0"/>
        <v xml:space="preserve"> </v>
      </c>
    </row>
    <row r="67" spans="2:15" x14ac:dyDescent="0.25">
      <c r="B67" s="11" t="s">
        <v>126</v>
      </c>
      <c r="C67" s="8" t="s">
        <v>19</v>
      </c>
      <c r="D67" s="23">
        <v>5</v>
      </c>
      <c r="E67" s="23">
        <v>2</v>
      </c>
      <c r="F67" s="23">
        <v>2</v>
      </c>
      <c r="G67" s="23">
        <v>1</v>
      </c>
      <c r="H67" s="23">
        <v>5</v>
      </c>
      <c r="I67" s="23">
        <v>1</v>
      </c>
      <c r="J67" s="23">
        <v>0</v>
      </c>
      <c r="K67" s="23">
        <v>4</v>
      </c>
      <c r="L67" s="40">
        <f>SUM(D67:K67)</f>
        <v>20</v>
      </c>
      <c r="M67" s="9"/>
      <c r="N67" s="10" t="str">
        <f>IF(L67&gt;0.5*48,"ano","ne")</f>
        <v>ne</v>
      </c>
      <c r="O67" s="12" t="str">
        <f t="shared" ref="O67:O83" si="1">IF(L67&gt;32,"postupuje"," ")</f>
        <v xml:space="preserve"> </v>
      </c>
    </row>
    <row r="68" spans="2:15" x14ac:dyDescent="0.25">
      <c r="B68" s="11" t="s">
        <v>53</v>
      </c>
      <c r="C68" s="8" t="s">
        <v>54</v>
      </c>
      <c r="D68" s="23">
        <v>2</v>
      </c>
      <c r="E68" s="23">
        <v>0</v>
      </c>
      <c r="F68" s="23">
        <v>4</v>
      </c>
      <c r="G68" s="23">
        <v>3</v>
      </c>
      <c r="H68" s="23">
        <v>0</v>
      </c>
      <c r="I68" s="23">
        <v>2</v>
      </c>
      <c r="J68" s="23">
        <v>3</v>
      </c>
      <c r="K68" s="23">
        <v>4</v>
      </c>
      <c r="L68" s="40">
        <f>SUM(D68:K68)</f>
        <v>18</v>
      </c>
      <c r="M68" s="9"/>
      <c r="N68" s="10" t="str">
        <f>IF(L68&gt;0.5*48,"ano","ne")</f>
        <v>ne</v>
      </c>
      <c r="O68" s="12" t="str">
        <f t="shared" si="1"/>
        <v xml:space="preserve"> </v>
      </c>
    </row>
    <row r="69" spans="2:15" x14ac:dyDescent="0.25">
      <c r="B69" s="11" t="s">
        <v>26</v>
      </c>
      <c r="C69" s="8" t="s">
        <v>27</v>
      </c>
      <c r="D69" s="23">
        <v>6</v>
      </c>
      <c r="E69" s="23">
        <v>0</v>
      </c>
      <c r="F69" s="23">
        <v>1</v>
      </c>
      <c r="G69" s="23">
        <v>0</v>
      </c>
      <c r="H69" s="23">
        <v>5</v>
      </c>
      <c r="I69" s="23">
        <v>0</v>
      </c>
      <c r="J69" s="23">
        <v>5</v>
      </c>
      <c r="K69" s="23">
        <v>0</v>
      </c>
      <c r="L69" s="40">
        <f>SUM(D69:K69)</f>
        <v>17</v>
      </c>
      <c r="M69" s="9"/>
      <c r="N69" s="10" t="str">
        <f>IF(L69&gt;0.5*48,"ano","ne")</f>
        <v>ne</v>
      </c>
      <c r="O69" s="12" t="str">
        <f t="shared" si="1"/>
        <v xml:space="preserve"> </v>
      </c>
    </row>
    <row r="70" spans="2:15" x14ac:dyDescent="0.25">
      <c r="B70" s="11" t="s">
        <v>107</v>
      </c>
      <c r="C70" s="8" t="s">
        <v>108</v>
      </c>
      <c r="D70" s="23">
        <v>6</v>
      </c>
      <c r="E70" s="23">
        <v>1</v>
      </c>
      <c r="F70" s="23">
        <v>1</v>
      </c>
      <c r="G70" s="23">
        <v>1</v>
      </c>
      <c r="H70" s="23">
        <v>2</v>
      </c>
      <c r="I70" s="23">
        <v>2</v>
      </c>
      <c r="J70" s="23">
        <v>2</v>
      </c>
      <c r="K70" s="23">
        <v>2</v>
      </c>
      <c r="L70" s="40">
        <f>SUM(D70:K70)</f>
        <v>17</v>
      </c>
      <c r="M70" s="9"/>
      <c r="N70" s="10" t="str">
        <f>IF(L70&gt;0.5*48,"ano","ne")</f>
        <v>ne</v>
      </c>
      <c r="O70" s="12" t="str">
        <f t="shared" si="1"/>
        <v xml:space="preserve"> </v>
      </c>
    </row>
    <row r="71" spans="2:15" x14ac:dyDescent="0.25">
      <c r="B71" s="11" t="s">
        <v>52</v>
      </c>
      <c r="C71" s="8" t="s">
        <v>45</v>
      </c>
      <c r="D71" s="23">
        <v>4</v>
      </c>
      <c r="E71" s="23">
        <v>3</v>
      </c>
      <c r="F71" s="23">
        <v>1</v>
      </c>
      <c r="G71" s="23">
        <v>0</v>
      </c>
      <c r="H71" s="23">
        <v>0</v>
      </c>
      <c r="I71" s="23">
        <v>3</v>
      </c>
      <c r="J71" s="23">
        <v>2</v>
      </c>
      <c r="K71" s="23">
        <v>3</v>
      </c>
      <c r="L71" s="40">
        <f>SUM(D71:K71)</f>
        <v>16</v>
      </c>
      <c r="M71" s="9"/>
      <c r="N71" s="10" t="str">
        <f>IF(L71&gt;0.5*48,"ano","ne")</f>
        <v>ne</v>
      </c>
      <c r="O71" s="12" t="str">
        <f t="shared" si="1"/>
        <v xml:space="preserve"> </v>
      </c>
    </row>
    <row r="72" spans="2:15" x14ac:dyDescent="0.25">
      <c r="B72" s="11" t="s">
        <v>123</v>
      </c>
      <c r="C72" s="8" t="s">
        <v>124</v>
      </c>
      <c r="D72" s="23">
        <v>5</v>
      </c>
      <c r="E72" s="23">
        <v>1</v>
      </c>
      <c r="F72" s="23">
        <v>1</v>
      </c>
      <c r="G72" s="23">
        <v>2</v>
      </c>
      <c r="H72" s="23">
        <v>1</v>
      </c>
      <c r="I72" s="23">
        <v>3</v>
      </c>
      <c r="J72" s="23">
        <v>0</v>
      </c>
      <c r="K72" s="23">
        <v>3</v>
      </c>
      <c r="L72" s="40">
        <f>SUM(D72:K72)</f>
        <v>16</v>
      </c>
      <c r="M72" s="9"/>
      <c r="N72" s="10" t="str">
        <f>IF(L72&gt;0.5*48,"ano","ne")</f>
        <v>ne</v>
      </c>
      <c r="O72" s="12" t="str">
        <f t="shared" si="1"/>
        <v xml:space="preserve"> </v>
      </c>
    </row>
    <row r="73" spans="2:15" x14ac:dyDescent="0.25">
      <c r="B73" s="11" t="s">
        <v>56</v>
      </c>
      <c r="C73" s="8" t="s">
        <v>57</v>
      </c>
      <c r="D73" s="23">
        <v>3</v>
      </c>
      <c r="E73" s="23">
        <v>0</v>
      </c>
      <c r="F73" s="23">
        <v>2</v>
      </c>
      <c r="G73" s="23">
        <v>4</v>
      </c>
      <c r="H73" s="23">
        <v>2</v>
      </c>
      <c r="I73" s="23">
        <v>1</v>
      </c>
      <c r="J73" s="23">
        <v>1</v>
      </c>
      <c r="K73" s="23">
        <v>2</v>
      </c>
      <c r="L73" s="40">
        <f>SUM(D73:K73)</f>
        <v>15</v>
      </c>
      <c r="M73" s="9"/>
      <c r="N73" s="10" t="str">
        <f>IF(L73&gt;0.5*48,"ano","ne")</f>
        <v>ne</v>
      </c>
      <c r="O73" s="12" t="str">
        <f t="shared" si="1"/>
        <v xml:space="preserve"> </v>
      </c>
    </row>
    <row r="74" spans="2:15" x14ac:dyDescent="0.25">
      <c r="B74" s="11" t="s">
        <v>60</v>
      </c>
      <c r="C74" s="8" t="s">
        <v>45</v>
      </c>
      <c r="D74" s="23">
        <v>3</v>
      </c>
      <c r="E74" s="23">
        <v>3</v>
      </c>
      <c r="F74" s="23">
        <v>0</v>
      </c>
      <c r="G74" s="23">
        <v>0</v>
      </c>
      <c r="H74" s="23">
        <v>3</v>
      </c>
      <c r="I74" s="23">
        <v>1</v>
      </c>
      <c r="J74" s="23">
        <v>4</v>
      </c>
      <c r="K74" s="23">
        <v>0</v>
      </c>
      <c r="L74" s="40">
        <f>SUM(D74:K74)</f>
        <v>14</v>
      </c>
      <c r="M74" s="9"/>
      <c r="N74" s="10" t="str">
        <f>IF(L74&gt;0.5*48,"ano","ne")</f>
        <v>ne</v>
      </c>
      <c r="O74" s="12" t="str">
        <f t="shared" si="1"/>
        <v xml:space="preserve"> </v>
      </c>
    </row>
    <row r="75" spans="2:15" x14ac:dyDescent="0.25">
      <c r="B75" s="11" t="s">
        <v>65</v>
      </c>
      <c r="C75" s="8" t="s">
        <v>66</v>
      </c>
      <c r="D75" s="23">
        <v>3</v>
      </c>
      <c r="E75" s="23">
        <v>2</v>
      </c>
      <c r="F75" s="23">
        <v>2</v>
      </c>
      <c r="G75" s="23">
        <v>1</v>
      </c>
      <c r="H75" s="23">
        <v>2</v>
      </c>
      <c r="I75" s="23">
        <v>1</v>
      </c>
      <c r="J75" s="23">
        <v>0</v>
      </c>
      <c r="K75" s="23">
        <v>2</v>
      </c>
      <c r="L75" s="40">
        <f>SUM(D75:K75)</f>
        <v>13</v>
      </c>
      <c r="M75" s="9"/>
      <c r="N75" s="10" t="str">
        <f>IF(L75&gt;0.5*48,"ano","ne")</f>
        <v>ne</v>
      </c>
      <c r="O75" s="12" t="str">
        <f t="shared" si="1"/>
        <v xml:space="preserve"> </v>
      </c>
    </row>
    <row r="76" spans="2:15" x14ac:dyDescent="0.25">
      <c r="B76" s="11" t="s">
        <v>83</v>
      </c>
      <c r="C76" s="8" t="s">
        <v>32</v>
      </c>
      <c r="D76" s="23">
        <v>3</v>
      </c>
      <c r="E76" s="23">
        <v>3</v>
      </c>
      <c r="F76" s="23">
        <v>0</v>
      </c>
      <c r="G76" s="23">
        <v>2</v>
      </c>
      <c r="H76" s="23">
        <v>1</v>
      </c>
      <c r="I76" s="23">
        <v>0</v>
      </c>
      <c r="J76" s="23">
        <v>1</v>
      </c>
      <c r="K76" s="23">
        <v>3</v>
      </c>
      <c r="L76" s="40">
        <f>SUM(D76:K76)</f>
        <v>13</v>
      </c>
      <c r="M76" s="9"/>
      <c r="N76" s="10" t="str">
        <f>IF(L76&gt;0.5*48,"ano","ne")</f>
        <v>ne</v>
      </c>
      <c r="O76" s="12" t="str">
        <f t="shared" si="1"/>
        <v xml:space="preserve"> </v>
      </c>
    </row>
    <row r="77" spans="2:15" x14ac:dyDescent="0.25">
      <c r="B77" s="11" t="s">
        <v>141</v>
      </c>
      <c r="C77" s="8" t="s">
        <v>59</v>
      </c>
      <c r="D77" s="23">
        <v>5</v>
      </c>
      <c r="E77" s="23">
        <v>3</v>
      </c>
      <c r="F77" s="23">
        <v>0</v>
      </c>
      <c r="G77" s="23">
        <v>0</v>
      </c>
      <c r="H77" s="23">
        <v>4</v>
      </c>
      <c r="I77" s="23">
        <v>0</v>
      </c>
      <c r="J77" s="23">
        <v>0</v>
      </c>
      <c r="K77" s="23">
        <v>0</v>
      </c>
      <c r="L77" s="40">
        <f>SUM(D77:K77)</f>
        <v>12</v>
      </c>
      <c r="M77" s="9"/>
      <c r="N77" s="10" t="str">
        <f>IF(L77&gt;0.5*48,"ano","ne")</f>
        <v>ne</v>
      </c>
      <c r="O77" s="12" t="str">
        <f t="shared" si="1"/>
        <v xml:space="preserve"> </v>
      </c>
    </row>
    <row r="78" spans="2:15" x14ac:dyDescent="0.25">
      <c r="B78" s="11" t="s">
        <v>103</v>
      </c>
      <c r="C78" s="8" t="s">
        <v>104</v>
      </c>
      <c r="D78" s="23">
        <v>2</v>
      </c>
      <c r="E78" s="23">
        <v>1</v>
      </c>
      <c r="F78" s="23">
        <v>1</v>
      </c>
      <c r="G78" s="23">
        <v>2</v>
      </c>
      <c r="H78" s="23">
        <v>1</v>
      </c>
      <c r="I78" s="23">
        <v>2</v>
      </c>
      <c r="J78" s="23">
        <v>1</v>
      </c>
      <c r="K78" s="23">
        <v>0</v>
      </c>
      <c r="L78" s="40">
        <f>SUM(D78:K78)</f>
        <v>10</v>
      </c>
      <c r="M78" s="9"/>
      <c r="N78" s="10" t="str">
        <f>IF(L78&gt;0.5*48,"ano","ne")</f>
        <v>ne</v>
      </c>
      <c r="O78" s="12" t="str">
        <f t="shared" si="1"/>
        <v xml:space="preserve"> </v>
      </c>
    </row>
    <row r="79" spans="2:15" x14ac:dyDescent="0.25">
      <c r="B79" s="11" t="s">
        <v>18</v>
      </c>
      <c r="C79" s="8" t="s">
        <v>19</v>
      </c>
      <c r="D79" s="23">
        <v>3</v>
      </c>
      <c r="E79" s="23">
        <v>2</v>
      </c>
      <c r="F79" s="23">
        <v>2</v>
      </c>
      <c r="G79" s="23">
        <v>0</v>
      </c>
      <c r="H79" s="23">
        <v>1</v>
      </c>
      <c r="I79" s="23">
        <v>0</v>
      </c>
      <c r="J79" s="23">
        <v>0</v>
      </c>
      <c r="K79" s="23">
        <v>1</v>
      </c>
      <c r="L79" s="40">
        <f>SUM(D79:K79)</f>
        <v>9</v>
      </c>
      <c r="M79" s="9"/>
      <c r="N79" s="10" t="str">
        <f>IF(L79&gt;0.5*48,"ano","ne")</f>
        <v>ne</v>
      </c>
      <c r="O79" s="12" t="str">
        <f t="shared" si="1"/>
        <v xml:space="preserve"> </v>
      </c>
    </row>
    <row r="80" spans="2:15" x14ac:dyDescent="0.25">
      <c r="B80" s="11" t="s">
        <v>131</v>
      </c>
      <c r="C80" s="8" t="s">
        <v>132</v>
      </c>
      <c r="D80" s="23">
        <v>2</v>
      </c>
      <c r="E80" s="23">
        <v>1</v>
      </c>
      <c r="F80" s="23">
        <v>5</v>
      </c>
      <c r="G80" s="23">
        <v>0</v>
      </c>
      <c r="H80" s="23">
        <v>1</v>
      </c>
      <c r="I80" s="23">
        <v>0</v>
      </c>
      <c r="J80" s="23">
        <v>0</v>
      </c>
      <c r="K80" s="23">
        <v>0</v>
      </c>
      <c r="L80" s="40">
        <f>SUM(D80:K80)</f>
        <v>9</v>
      </c>
      <c r="M80" s="9"/>
      <c r="N80" s="10" t="str">
        <f>IF(L80&gt;0.5*48,"ano","ne")</f>
        <v>ne</v>
      </c>
      <c r="O80" s="12" t="str">
        <f t="shared" si="1"/>
        <v xml:space="preserve"> </v>
      </c>
    </row>
    <row r="81" spans="2:15" x14ac:dyDescent="0.25">
      <c r="B81" s="11" t="s">
        <v>87</v>
      </c>
      <c r="C81" s="8" t="s">
        <v>88</v>
      </c>
      <c r="D81" s="23">
        <v>3</v>
      </c>
      <c r="E81" s="23">
        <v>0</v>
      </c>
      <c r="F81" s="23">
        <v>0</v>
      </c>
      <c r="G81" s="23">
        <v>0</v>
      </c>
      <c r="H81" s="23">
        <v>1</v>
      </c>
      <c r="I81" s="23">
        <v>2</v>
      </c>
      <c r="J81" s="23">
        <v>1</v>
      </c>
      <c r="K81" s="23">
        <v>1</v>
      </c>
      <c r="L81" s="40">
        <f>SUM(D81:K81)</f>
        <v>8</v>
      </c>
      <c r="M81" s="9"/>
      <c r="N81" s="10" t="str">
        <f>IF(L81&gt;0.5*48,"ano","ne")</f>
        <v>ne</v>
      </c>
      <c r="O81" s="12" t="str">
        <f t="shared" si="1"/>
        <v xml:space="preserve"> </v>
      </c>
    </row>
    <row r="82" spans="2:15" x14ac:dyDescent="0.25">
      <c r="B82" s="11" t="s">
        <v>31</v>
      </c>
      <c r="C82" s="8" t="s">
        <v>32</v>
      </c>
      <c r="D82" s="23">
        <v>2</v>
      </c>
      <c r="E82" s="23">
        <v>2</v>
      </c>
      <c r="F82" s="23">
        <v>0</v>
      </c>
      <c r="G82" s="23">
        <v>1</v>
      </c>
      <c r="H82" s="23">
        <v>1</v>
      </c>
      <c r="I82" s="23">
        <v>0</v>
      </c>
      <c r="J82" s="23">
        <v>0</v>
      </c>
      <c r="K82" s="23">
        <v>0</v>
      </c>
      <c r="L82" s="40">
        <f>SUM(D82:K82)</f>
        <v>6</v>
      </c>
      <c r="M82" s="9"/>
      <c r="N82" s="10" t="str">
        <f>IF(L82&gt;0.5*48,"ano","ne")</f>
        <v>ne</v>
      </c>
      <c r="O82" s="12" t="str">
        <f t="shared" si="1"/>
        <v xml:space="preserve"> </v>
      </c>
    </row>
    <row r="83" spans="2:15" ht="15.75" thickBot="1" x14ac:dyDescent="0.3">
      <c r="B83" s="13" t="s">
        <v>136</v>
      </c>
      <c r="C83" s="14" t="s">
        <v>137</v>
      </c>
      <c r="D83" s="24">
        <v>1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41">
        <f>SUM(D83:K83)</f>
        <v>1</v>
      </c>
      <c r="M83" s="15"/>
      <c r="N83" s="16" t="str">
        <f>IF(L83&gt;0.5*48,"ano","ne")</f>
        <v>ne</v>
      </c>
      <c r="O83" s="12" t="str">
        <f t="shared" si="1"/>
        <v xml:space="preserve"> </v>
      </c>
    </row>
    <row r="84" spans="2:15" ht="15.75" thickBot="1" x14ac:dyDescent="0.3"/>
    <row r="85" spans="2:15" x14ac:dyDescent="0.25">
      <c r="B85" s="17" t="s">
        <v>1</v>
      </c>
      <c r="C85" s="43">
        <f>SUM(L2:L83)</f>
        <v>2143</v>
      </c>
    </row>
    <row r="86" spans="2:15" ht="15.75" thickBot="1" x14ac:dyDescent="0.3">
      <c r="B86" s="48" t="s">
        <v>2</v>
      </c>
      <c r="C86" s="44">
        <f>AVERAGE(L2:L83)</f>
        <v>26.134146341463413</v>
      </c>
      <c r="D86" s="2"/>
      <c r="E86" s="2"/>
      <c r="F86" s="2"/>
      <c r="G86" s="2"/>
      <c r="H86" s="2"/>
      <c r="I86" s="2"/>
      <c r="J86" s="2"/>
      <c r="K86" s="2"/>
    </row>
    <row r="87" spans="2:15" ht="15.75" thickBot="1" x14ac:dyDescent="0.3"/>
    <row r="88" spans="2:15" x14ac:dyDescent="0.25">
      <c r="B88" s="17" t="s">
        <v>146</v>
      </c>
      <c r="C88" s="45">
        <v>82</v>
      </c>
      <c r="E88" s="6"/>
    </row>
    <row r="89" spans="2:15" x14ac:dyDescent="0.25">
      <c r="B89" s="49" t="s">
        <v>180</v>
      </c>
      <c r="C89" s="46">
        <v>50</v>
      </c>
      <c r="E89" s="6"/>
    </row>
    <row r="90" spans="2:15" ht="15.75" thickBot="1" x14ac:dyDescent="0.3">
      <c r="B90" s="50" t="s">
        <v>181</v>
      </c>
      <c r="C90" s="47">
        <v>15</v>
      </c>
      <c r="E90" s="6"/>
    </row>
  </sheetData>
  <sortState ref="B2:O83">
    <sortCondition descending="1" ref="L2"/>
  </sortState>
  <conditionalFormatting sqref="D2:K83">
    <cfRule type="cellIs" priority="3" operator="between">
      <formula>0</formula>
      <formula>6</formula>
    </cfRule>
  </conditionalFormatting>
  <conditionalFormatting sqref="C2:C83">
    <cfRule type="beginsWith" dxfId="3" priority="1" operator="beginsWith" text="Jan">
      <formula>LEFT(C2,LEN("Jan"))="Jan"</formula>
    </cfRule>
    <cfRule type="containsText" dxfId="2" priority="2" operator="containsText" text="Jan">
      <formula>NOT(ISERROR(SEARCH("Jan",C2)))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"/>
  <sheetViews>
    <sheetView workbookViewId="0">
      <pane ySplit="1" topLeftCell="A11" activePane="bottomLeft" state="frozen"/>
      <selection pane="bottomLeft" activeCell="F6" sqref="F6"/>
    </sheetView>
  </sheetViews>
  <sheetFormatPr defaultRowHeight="15" x14ac:dyDescent="0.25"/>
  <cols>
    <col min="1" max="1" width="10.5703125" customWidth="1"/>
    <col min="2" max="2" width="14.85546875" customWidth="1"/>
    <col min="3" max="3" width="17" customWidth="1"/>
    <col min="4" max="4" width="16.5703125" bestFit="1" customWidth="1"/>
    <col min="5" max="5" width="5.85546875" style="27" customWidth="1"/>
    <col min="6" max="6" width="21.140625" customWidth="1"/>
    <col min="11" max="11" width="14.5703125" bestFit="1" customWidth="1"/>
  </cols>
  <sheetData>
    <row r="1" spans="1:11" s="34" customFormat="1" x14ac:dyDescent="0.25">
      <c r="A1" s="28" t="s">
        <v>172</v>
      </c>
      <c r="B1" s="28" t="s">
        <v>173</v>
      </c>
      <c r="C1" s="28" t="s">
        <v>174</v>
      </c>
      <c r="D1" s="28" t="s">
        <v>175</v>
      </c>
      <c r="E1" s="35" t="s">
        <v>176</v>
      </c>
      <c r="F1" s="28" t="s">
        <v>177</v>
      </c>
      <c r="G1" s="28" t="s">
        <v>178</v>
      </c>
      <c r="H1" s="28" t="s">
        <v>179</v>
      </c>
      <c r="K1" s="33"/>
    </row>
    <row r="2" spans="1:11" x14ac:dyDescent="0.25">
      <c r="A2" s="32" t="s">
        <v>13</v>
      </c>
      <c r="B2" s="32" t="s">
        <v>12</v>
      </c>
      <c r="C2" s="32" t="s">
        <v>147</v>
      </c>
      <c r="D2" s="31">
        <v>38035</v>
      </c>
      <c r="E2" s="36">
        <f>(DATE(2016,6,25)-D2)/365</f>
        <v>12.358904109589041</v>
      </c>
      <c r="F2" s="32" t="str">
        <f>IF(COUNTIF(D2,červenec)=0,"ne","ano")</f>
        <v>ne</v>
      </c>
      <c r="G2" s="32"/>
      <c r="H2" s="32"/>
    </row>
    <row r="3" spans="1:11" x14ac:dyDescent="0.25">
      <c r="A3" s="32" t="s">
        <v>13</v>
      </c>
      <c r="B3" s="32" t="s">
        <v>30</v>
      </c>
      <c r="C3" s="32" t="s">
        <v>148</v>
      </c>
      <c r="D3" s="31">
        <v>37740</v>
      </c>
      <c r="E3" s="36">
        <f t="shared" ref="E3:E66" si="0">(DATE(2016,6,25)-D3)/365</f>
        <v>13.167123287671233</v>
      </c>
      <c r="F3" s="32" t="str">
        <f t="shared" ref="F3:F66" si="1">IF(COUNTIF(D3,červenec)=0,"ne","ano")</f>
        <v>ne</v>
      </c>
      <c r="G3" s="32"/>
      <c r="H3" s="32"/>
      <c r="K3" s="29"/>
    </row>
    <row r="4" spans="1:11" x14ac:dyDescent="0.25">
      <c r="A4" s="32" t="s">
        <v>119</v>
      </c>
      <c r="B4" s="32" t="s">
        <v>118</v>
      </c>
      <c r="C4" s="32" t="s">
        <v>149</v>
      </c>
      <c r="D4" s="31">
        <v>38004</v>
      </c>
      <c r="E4" s="36">
        <f t="shared" si="0"/>
        <v>12.443835616438356</v>
      </c>
      <c r="F4" s="32" t="str">
        <f t="shared" si="1"/>
        <v>ne</v>
      </c>
      <c r="G4" s="32"/>
      <c r="H4" s="32"/>
    </row>
    <row r="5" spans="1:11" x14ac:dyDescent="0.25">
      <c r="A5" s="32" t="s">
        <v>32</v>
      </c>
      <c r="B5" s="32" t="s">
        <v>31</v>
      </c>
      <c r="C5" s="32" t="s">
        <v>149</v>
      </c>
      <c r="D5" s="31">
        <v>38090</v>
      </c>
      <c r="E5" s="36">
        <f t="shared" si="0"/>
        <v>12.208219178082192</v>
      </c>
      <c r="F5" s="32" t="str">
        <f t="shared" si="1"/>
        <v>ne</v>
      </c>
      <c r="G5" s="32"/>
      <c r="H5" s="32"/>
    </row>
    <row r="6" spans="1:11" x14ac:dyDescent="0.25">
      <c r="A6" s="32" t="s">
        <v>32</v>
      </c>
      <c r="B6" s="32" t="s">
        <v>83</v>
      </c>
      <c r="C6" s="32" t="s">
        <v>149</v>
      </c>
      <c r="D6" s="31">
        <v>37669</v>
      </c>
      <c r="E6" s="36">
        <f t="shared" si="0"/>
        <v>13.361643835616439</v>
      </c>
      <c r="F6" s="32" t="str">
        <f t="shared" si="1"/>
        <v>ne</v>
      </c>
      <c r="G6" s="32"/>
      <c r="H6" s="32"/>
    </row>
    <row r="7" spans="1:11" x14ac:dyDescent="0.25">
      <c r="A7" s="32" t="s">
        <v>27</v>
      </c>
      <c r="B7" s="32" t="s">
        <v>111</v>
      </c>
      <c r="C7" s="32" t="s">
        <v>150</v>
      </c>
      <c r="D7" s="31">
        <v>37591</v>
      </c>
      <c r="E7" s="36">
        <f t="shared" si="0"/>
        <v>13.575342465753424</v>
      </c>
      <c r="F7" s="32" t="str">
        <f t="shared" si="1"/>
        <v>ne</v>
      </c>
      <c r="G7" s="32"/>
      <c r="H7" s="32"/>
    </row>
    <row r="8" spans="1:11" x14ac:dyDescent="0.25">
      <c r="A8" s="32" t="s">
        <v>27</v>
      </c>
      <c r="B8" s="32" t="s">
        <v>26</v>
      </c>
      <c r="C8" s="32" t="s">
        <v>151</v>
      </c>
      <c r="D8" s="31">
        <v>38108</v>
      </c>
      <c r="E8" s="36">
        <f t="shared" si="0"/>
        <v>12.158904109589042</v>
      </c>
      <c r="F8" s="32" t="str">
        <f t="shared" si="1"/>
        <v>ne</v>
      </c>
      <c r="G8" s="32"/>
      <c r="H8" s="32"/>
    </row>
    <row r="9" spans="1:11" x14ac:dyDescent="0.25">
      <c r="A9" s="32" t="s">
        <v>88</v>
      </c>
      <c r="B9" s="32" t="s">
        <v>87</v>
      </c>
      <c r="C9" s="32" t="s">
        <v>152</v>
      </c>
      <c r="D9" s="31">
        <v>38149</v>
      </c>
      <c r="E9" s="36">
        <f t="shared" si="0"/>
        <v>12.046575342465754</v>
      </c>
      <c r="F9" s="32" t="str">
        <f t="shared" si="1"/>
        <v>ne</v>
      </c>
      <c r="G9" s="32"/>
      <c r="H9" s="32"/>
    </row>
    <row r="10" spans="1:11" x14ac:dyDescent="0.25">
      <c r="A10" s="32" t="s">
        <v>132</v>
      </c>
      <c r="B10" s="32" t="s">
        <v>131</v>
      </c>
      <c r="C10" s="32" t="s">
        <v>149</v>
      </c>
      <c r="D10" s="31">
        <v>36616</v>
      </c>
      <c r="E10" s="36">
        <f t="shared" si="0"/>
        <v>16.246575342465754</v>
      </c>
      <c r="F10" s="32" t="str">
        <f t="shared" si="1"/>
        <v>ne</v>
      </c>
      <c r="G10" s="32"/>
      <c r="H10" s="32"/>
    </row>
    <row r="11" spans="1:11" x14ac:dyDescent="0.25">
      <c r="A11" s="32" t="s">
        <v>68</v>
      </c>
      <c r="B11" s="32" t="s">
        <v>67</v>
      </c>
      <c r="C11" s="32" t="s">
        <v>152</v>
      </c>
      <c r="D11" s="31">
        <v>37950</v>
      </c>
      <c r="E11" s="36">
        <f t="shared" si="0"/>
        <v>12.591780821917808</v>
      </c>
      <c r="F11" s="32" t="str">
        <f t="shared" si="1"/>
        <v>ne</v>
      </c>
      <c r="G11" s="32"/>
      <c r="H11" s="32"/>
    </row>
    <row r="12" spans="1:11" x14ac:dyDescent="0.25">
      <c r="A12" s="32" t="s">
        <v>68</v>
      </c>
      <c r="B12" s="32" t="s">
        <v>93</v>
      </c>
      <c r="C12" s="32" t="s">
        <v>152</v>
      </c>
      <c r="D12" s="31">
        <v>37914</v>
      </c>
      <c r="E12" s="36">
        <f t="shared" si="0"/>
        <v>12.69041095890411</v>
      </c>
      <c r="F12" s="32" t="str">
        <f t="shared" si="1"/>
        <v>ne</v>
      </c>
      <c r="G12" s="32"/>
      <c r="H12" s="32"/>
    </row>
    <row r="13" spans="1:11" x14ac:dyDescent="0.25">
      <c r="A13" s="32" t="s">
        <v>68</v>
      </c>
      <c r="B13" s="32" t="s">
        <v>135</v>
      </c>
      <c r="C13" s="32" t="s">
        <v>153</v>
      </c>
      <c r="D13" s="31">
        <v>37264</v>
      </c>
      <c r="E13" s="36">
        <f t="shared" si="0"/>
        <v>14.471232876712328</v>
      </c>
      <c r="F13" s="32" t="str">
        <f t="shared" si="1"/>
        <v>ne</v>
      </c>
      <c r="G13" s="32"/>
      <c r="H13" s="32"/>
    </row>
    <row r="14" spans="1:11" x14ac:dyDescent="0.25">
      <c r="A14" s="32" t="s">
        <v>68</v>
      </c>
      <c r="B14" s="32" t="s">
        <v>140</v>
      </c>
      <c r="C14" s="32" t="s">
        <v>154</v>
      </c>
      <c r="D14" s="31">
        <v>38253</v>
      </c>
      <c r="E14" s="36">
        <f t="shared" si="0"/>
        <v>11.761643835616438</v>
      </c>
      <c r="F14" s="32" t="str">
        <f t="shared" si="1"/>
        <v>ne</v>
      </c>
      <c r="G14" s="32"/>
      <c r="H14" s="32"/>
    </row>
    <row r="15" spans="1:11" x14ac:dyDescent="0.25">
      <c r="A15" s="32" t="s">
        <v>68</v>
      </c>
      <c r="B15" s="32" t="s">
        <v>86</v>
      </c>
      <c r="C15" s="32" t="s">
        <v>155</v>
      </c>
      <c r="D15" s="31">
        <v>37863</v>
      </c>
      <c r="E15" s="36">
        <f t="shared" si="0"/>
        <v>12.830136986301369</v>
      </c>
      <c r="F15" s="32" t="str">
        <f t="shared" si="1"/>
        <v>ne</v>
      </c>
      <c r="G15" s="32"/>
      <c r="H15" s="32"/>
    </row>
    <row r="16" spans="1:11" x14ac:dyDescent="0.25">
      <c r="A16" s="32" t="s">
        <v>134</v>
      </c>
      <c r="B16" s="32" t="s">
        <v>133</v>
      </c>
      <c r="C16" s="32" t="s">
        <v>156</v>
      </c>
      <c r="D16" s="31">
        <v>37505</v>
      </c>
      <c r="E16" s="36">
        <f t="shared" si="0"/>
        <v>13.810958904109588</v>
      </c>
      <c r="F16" s="32" t="str">
        <f t="shared" si="1"/>
        <v>ne</v>
      </c>
      <c r="G16" s="32"/>
      <c r="H16" s="32"/>
    </row>
    <row r="17" spans="1:8" x14ac:dyDescent="0.25">
      <c r="A17" s="32" t="s">
        <v>80</v>
      </c>
      <c r="B17" s="32" t="s">
        <v>79</v>
      </c>
      <c r="C17" s="32" t="s">
        <v>152</v>
      </c>
      <c r="D17" s="31">
        <v>38192</v>
      </c>
      <c r="E17" s="36">
        <f t="shared" si="0"/>
        <v>11.92876712328767</v>
      </c>
      <c r="F17" s="32" t="str">
        <f>IF(COUNTIF(D17,červenec)=0,"ano","ne")</f>
        <v>ano</v>
      </c>
      <c r="G17" s="32"/>
      <c r="H17" s="32"/>
    </row>
    <row r="18" spans="1:8" x14ac:dyDescent="0.25">
      <c r="A18" s="32" t="s">
        <v>85</v>
      </c>
      <c r="B18" s="32" t="s">
        <v>84</v>
      </c>
      <c r="C18" s="32" t="s">
        <v>157</v>
      </c>
      <c r="D18" s="31">
        <v>37434</v>
      </c>
      <c r="E18" s="36">
        <f t="shared" si="0"/>
        <v>14.005479452054795</v>
      </c>
      <c r="F18" s="32" t="str">
        <f t="shared" si="1"/>
        <v>ne</v>
      </c>
      <c r="G18" s="32"/>
      <c r="H18" s="32"/>
    </row>
    <row r="19" spans="1:8" x14ac:dyDescent="0.25">
      <c r="A19" s="32" t="s">
        <v>62</v>
      </c>
      <c r="B19" s="32" t="s">
        <v>61</v>
      </c>
      <c r="C19" s="32" t="s">
        <v>154</v>
      </c>
      <c r="D19" s="31">
        <v>36564</v>
      </c>
      <c r="E19" s="36">
        <f t="shared" si="0"/>
        <v>16.389041095890413</v>
      </c>
      <c r="F19" s="32" t="str">
        <f t="shared" si="1"/>
        <v>ne</v>
      </c>
      <c r="G19" s="32"/>
      <c r="H19" s="32"/>
    </row>
    <row r="20" spans="1:8" x14ac:dyDescent="0.25">
      <c r="A20" s="32" t="s">
        <v>115</v>
      </c>
      <c r="B20" s="32" t="s">
        <v>114</v>
      </c>
      <c r="C20" s="32" t="s">
        <v>152</v>
      </c>
      <c r="D20" s="31">
        <v>36854</v>
      </c>
      <c r="E20" s="36">
        <f t="shared" si="0"/>
        <v>15.594520547945205</v>
      </c>
      <c r="F20" s="32" t="str">
        <f t="shared" si="1"/>
        <v>ne</v>
      </c>
      <c r="G20" s="32"/>
      <c r="H20" s="32"/>
    </row>
    <row r="21" spans="1:8" x14ac:dyDescent="0.25">
      <c r="A21" s="32" t="s">
        <v>137</v>
      </c>
      <c r="B21" s="32" t="s">
        <v>136</v>
      </c>
      <c r="C21" s="32" t="s">
        <v>152</v>
      </c>
      <c r="D21" s="31">
        <v>37044</v>
      </c>
      <c r="E21" s="36">
        <f t="shared" si="0"/>
        <v>15.073972602739726</v>
      </c>
      <c r="F21" s="32" t="str">
        <f t="shared" si="1"/>
        <v>ne</v>
      </c>
      <c r="G21" s="32"/>
      <c r="H21" s="32"/>
    </row>
    <row r="22" spans="1:8" x14ac:dyDescent="0.25">
      <c r="A22" s="32" t="s">
        <v>54</v>
      </c>
      <c r="B22" s="32" t="s">
        <v>53</v>
      </c>
      <c r="C22" s="32" t="s">
        <v>149</v>
      </c>
      <c r="D22" s="31">
        <v>38180</v>
      </c>
      <c r="E22" s="36">
        <f t="shared" si="0"/>
        <v>11.961643835616439</v>
      </c>
      <c r="F22" s="32" t="str">
        <f>IF(COUNTIF(D22,červenec)=0,"ano","ne")</f>
        <v>ano</v>
      </c>
      <c r="G22" s="32"/>
      <c r="H22" s="32"/>
    </row>
    <row r="23" spans="1:8" x14ac:dyDescent="0.25">
      <c r="A23" s="32" t="s">
        <v>23</v>
      </c>
      <c r="B23" s="32" t="s">
        <v>145</v>
      </c>
      <c r="C23" s="32" t="s">
        <v>152</v>
      </c>
      <c r="D23" s="31">
        <v>38209</v>
      </c>
      <c r="E23" s="36">
        <f t="shared" si="0"/>
        <v>11.882191780821918</v>
      </c>
      <c r="F23" s="32" t="str">
        <f t="shared" si="1"/>
        <v>ne</v>
      </c>
      <c r="G23" s="32"/>
      <c r="H23" s="32"/>
    </row>
    <row r="24" spans="1:8" x14ac:dyDescent="0.25">
      <c r="A24" s="32" t="s">
        <v>23</v>
      </c>
      <c r="B24" s="32" t="s">
        <v>94</v>
      </c>
      <c r="C24" s="32" t="s">
        <v>153</v>
      </c>
      <c r="D24" s="31">
        <v>37883</v>
      </c>
      <c r="E24" s="36">
        <f t="shared" si="0"/>
        <v>12.775342465753425</v>
      </c>
      <c r="F24" s="32" t="str">
        <f t="shared" si="1"/>
        <v>ne</v>
      </c>
      <c r="G24" s="32"/>
      <c r="H24" s="32"/>
    </row>
    <row r="25" spans="1:8" x14ac:dyDescent="0.25">
      <c r="A25" s="32" t="s">
        <v>23</v>
      </c>
      <c r="B25" s="32" t="s">
        <v>22</v>
      </c>
      <c r="C25" s="32" t="s">
        <v>153</v>
      </c>
      <c r="D25" s="31">
        <v>37773</v>
      </c>
      <c r="E25" s="36">
        <f t="shared" si="0"/>
        <v>13.076712328767123</v>
      </c>
      <c r="F25" s="32" t="str">
        <f t="shared" si="1"/>
        <v>ne</v>
      </c>
      <c r="G25" s="32"/>
      <c r="H25" s="32"/>
    </row>
    <row r="26" spans="1:8" x14ac:dyDescent="0.25">
      <c r="A26" s="32" t="s">
        <v>23</v>
      </c>
      <c r="B26" s="32" t="s">
        <v>130</v>
      </c>
      <c r="C26" s="32" t="s">
        <v>154</v>
      </c>
      <c r="D26" s="31">
        <v>37650</v>
      </c>
      <c r="E26" s="36">
        <f t="shared" si="0"/>
        <v>13.413698630136986</v>
      </c>
      <c r="F26" s="32" t="str">
        <f t="shared" si="1"/>
        <v>ne</v>
      </c>
      <c r="G26" s="32"/>
      <c r="H26" s="32"/>
    </row>
    <row r="27" spans="1:8" x14ac:dyDescent="0.25">
      <c r="A27" s="32" t="s">
        <v>23</v>
      </c>
      <c r="B27" s="32" t="s">
        <v>43</v>
      </c>
      <c r="C27" s="32" t="s">
        <v>149</v>
      </c>
      <c r="D27" s="31">
        <v>37697</v>
      </c>
      <c r="E27" s="36">
        <f t="shared" si="0"/>
        <v>13.284931506849315</v>
      </c>
      <c r="F27" s="32" t="str">
        <f t="shared" si="1"/>
        <v>ne</v>
      </c>
      <c r="G27" s="32"/>
      <c r="H27" s="32"/>
    </row>
    <row r="28" spans="1:8" x14ac:dyDescent="0.25">
      <c r="A28" s="32" t="s">
        <v>23</v>
      </c>
      <c r="B28" s="32" t="s">
        <v>127</v>
      </c>
      <c r="C28" s="32" t="s">
        <v>158</v>
      </c>
      <c r="D28" s="31">
        <v>37014</v>
      </c>
      <c r="E28" s="36">
        <f t="shared" si="0"/>
        <v>15.156164383561643</v>
      </c>
      <c r="F28" s="32" t="str">
        <f t="shared" si="1"/>
        <v>ne</v>
      </c>
      <c r="G28" s="32"/>
      <c r="H28" s="32"/>
    </row>
    <row r="29" spans="1:8" x14ac:dyDescent="0.25">
      <c r="A29" s="32" t="s">
        <v>23</v>
      </c>
      <c r="B29" s="32" t="s">
        <v>112</v>
      </c>
      <c r="C29" s="32" t="s">
        <v>159</v>
      </c>
      <c r="D29" s="31">
        <v>38170</v>
      </c>
      <c r="E29" s="36">
        <f t="shared" si="0"/>
        <v>11.989041095890411</v>
      </c>
      <c r="F29" s="32" t="str">
        <f>IF(COUNTIF(D29,červenec)=0,"ano","ne")</f>
        <v>ano</v>
      </c>
      <c r="G29" s="32"/>
      <c r="H29" s="32"/>
    </row>
    <row r="30" spans="1:8" x14ac:dyDescent="0.25">
      <c r="A30" s="32" t="s">
        <v>23</v>
      </c>
      <c r="B30" s="32" t="s">
        <v>113</v>
      </c>
      <c r="C30" s="32" t="s">
        <v>159</v>
      </c>
      <c r="D30" s="31">
        <v>38226</v>
      </c>
      <c r="E30" s="36">
        <f t="shared" si="0"/>
        <v>11.835616438356164</v>
      </c>
      <c r="F30" s="32" t="str">
        <f t="shared" si="1"/>
        <v>ne</v>
      </c>
      <c r="G30" s="32"/>
      <c r="H30" s="32"/>
    </row>
    <row r="31" spans="1:8" x14ac:dyDescent="0.25">
      <c r="A31" s="32" t="s">
        <v>160</v>
      </c>
      <c r="B31" s="32" t="s">
        <v>16</v>
      </c>
      <c r="C31" s="32" t="s">
        <v>158</v>
      </c>
      <c r="D31" s="31">
        <v>37464</v>
      </c>
      <c r="E31" s="36">
        <f t="shared" si="0"/>
        <v>13.923287671232877</v>
      </c>
      <c r="F31" s="32" t="str">
        <f>IF(COUNTIF(D31,červenec)=0,"ano","ne")</f>
        <v>ano</v>
      </c>
      <c r="G31" s="32"/>
      <c r="H31" s="32"/>
    </row>
    <row r="32" spans="1:8" x14ac:dyDescent="0.25">
      <c r="A32" s="32" t="s">
        <v>21</v>
      </c>
      <c r="B32" s="32" t="s">
        <v>20</v>
      </c>
      <c r="C32" s="32" t="s">
        <v>147</v>
      </c>
      <c r="D32" s="31">
        <v>36876</v>
      </c>
      <c r="E32" s="36">
        <f t="shared" si="0"/>
        <v>15.534246575342467</v>
      </c>
      <c r="F32" s="32" t="str">
        <f t="shared" si="1"/>
        <v>ne</v>
      </c>
      <c r="G32" s="32"/>
      <c r="H32" s="32"/>
    </row>
    <row r="33" spans="1:8" x14ac:dyDescent="0.25">
      <c r="A33" s="32" t="s">
        <v>104</v>
      </c>
      <c r="B33" s="32" t="s">
        <v>103</v>
      </c>
      <c r="C33" s="32" t="s">
        <v>152</v>
      </c>
      <c r="D33" s="31">
        <v>37853</v>
      </c>
      <c r="E33" s="36">
        <f t="shared" si="0"/>
        <v>12.857534246575343</v>
      </c>
      <c r="F33" s="32" t="str">
        <f t="shared" si="1"/>
        <v>ne</v>
      </c>
      <c r="G33" s="32"/>
      <c r="H33" s="32"/>
    </row>
    <row r="34" spans="1:8" x14ac:dyDescent="0.25">
      <c r="A34" s="32" t="s">
        <v>7</v>
      </c>
      <c r="B34" s="32" t="s">
        <v>6</v>
      </c>
      <c r="C34" s="32" t="s">
        <v>161</v>
      </c>
      <c r="D34" s="31">
        <v>37442</v>
      </c>
      <c r="E34" s="36">
        <f t="shared" si="0"/>
        <v>13.983561643835616</v>
      </c>
      <c r="F34" s="32" t="str">
        <f>IF(COUNTIF(D34,červenec)=0,"ano","ne")</f>
        <v>ano</v>
      </c>
      <c r="G34" s="32"/>
      <c r="H34" s="32"/>
    </row>
    <row r="35" spans="1:8" x14ac:dyDescent="0.25">
      <c r="A35" s="32" t="s">
        <v>124</v>
      </c>
      <c r="B35" s="32" t="s">
        <v>123</v>
      </c>
      <c r="C35" s="32" t="s">
        <v>162</v>
      </c>
      <c r="D35" s="31">
        <v>37395</v>
      </c>
      <c r="E35" s="36">
        <f t="shared" si="0"/>
        <v>14.112328767123287</v>
      </c>
      <c r="F35" s="32" t="str">
        <f t="shared" si="1"/>
        <v>ne</v>
      </c>
      <c r="G35" s="32"/>
      <c r="H35" s="32"/>
    </row>
    <row r="36" spans="1:8" x14ac:dyDescent="0.25">
      <c r="A36" s="32" t="s">
        <v>34</v>
      </c>
      <c r="B36" s="32" t="s">
        <v>33</v>
      </c>
      <c r="C36" s="32" t="s">
        <v>147</v>
      </c>
      <c r="D36" s="31">
        <v>37121</v>
      </c>
      <c r="E36" s="36">
        <f t="shared" si="0"/>
        <v>14.863013698630137</v>
      </c>
      <c r="F36" s="32" t="str">
        <f t="shared" si="1"/>
        <v>ne</v>
      </c>
      <c r="G36" s="32"/>
      <c r="H36" s="32"/>
    </row>
    <row r="37" spans="1:8" x14ac:dyDescent="0.25">
      <c r="A37" s="32" t="s">
        <v>143</v>
      </c>
      <c r="B37" s="32" t="s">
        <v>142</v>
      </c>
      <c r="C37" s="32" t="s">
        <v>153</v>
      </c>
      <c r="D37" s="31">
        <v>36827</v>
      </c>
      <c r="E37" s="36">
        <f t="shared" si="0"/>
        <v>15.668493150684931</v>
      </c>
      <c r="F37" s="32" t="str">
        <f t="shared" si="1"/>
        <v>ne</v>
      </c>
      <c r="G37" s="32"/>
      <c r="H37" s="32"/>
    </row>
    <row r="38" spans="1:8" x14ac:dyDescent="0.25">
      <c r="A38" s="32" t="s">
        <v>47</v>
      </c>
      <c r="B38" s="32" t="s">
        <v>46</v>
      </c>
      <c r="C38" s="32" t="s">
        <v>151</v>
      </c>
      <c r="D38" s="31">
        <v>36952</v>
      </c>
      <c r="E38" s="36">
        <f t="shared" si="0"/>
        <v>15.326027397260274</v>
      </c>
      <c r="F38" s="32" t="str">
        <f t="shared" si="1"/>
        <v>ne</v>
      </c>
      <c r="G38" s="32"/>
      <c r="H38" s="32"/>
    </row>
    <row r="39" spans="1:8" x14ac:dyDescent="0.25">
      <c r="A39" s="32" t="s">
        <v>59</v>
      </c>
      <c r="B39" s="32" t="s">
        <v>141</v>
      </c>
      <c r="C39" s="32" t="s">
        <v>152</v>
      </c>
      <c r="D39" s="31">
        <v>37118</v>
      </c>
      <c r="E39" s="36">
        <f t="shared" si="0"/>
        <v>14.871232876712329</v>
      </c>
      <c r="F39" s="32" t="str">
        <f t="shared" si="1"/>
        <v>ne</v>
      </c>
      <c r="G39" s="32"/>
      <c r="H39" s="32"/>
    </row>
    <row r="40" spans="1:8" x14ac:dyDescent="0.25">
      <c r="A40" s="32" t="s">
        <v>59</v>
      </c>
      <c r="B40" s="32" t="s">
        <v>58</v>
      </c>
      <c r="C40" s="32" t="s">
        <v>154</v>
      </c>
      <c r="D40" s="31">
        <v>38230</v>
      </c>
      <c r="E40" s="36">
        <f t="shared" si="0"/>
        <v>11.824657534246576</v>
      </c>
      <c r="F40" s="32" t="str">
        <f t="shared" si="1"/>
        <v>ne</v>
      </c>
      <c r="G40" s="32"/>
      <c r="H40" s="32"/>
    </row>
    <row r="41" spans="1:8" x14ac:dyDescent="0.25">
      <c r="A41" s="32" t="s">
        <v>82</v>
      </c>
      <c r="B41" s="32" t="s">
        <v>81</v>
      </c>
      <c r="C41" s="32" t="s">
        <v>163</v>
      </c>
      <c r="D41" s="31">
        <v>38148</v>
      </c>
      <c r="E41" s="36">
        <f t="shared" si="0"/>
        <v>12.049315068493151</v>
      </c>
      <c r="F41" s="32" t="str">
        <f t="shared" si="1"/>
        <v>ne</v>
      </c>
      <c r="G41" s="32"/>
      <c r="H41" s="32"/>
    </row>
    <row r="42" spans="1:8" x14ac:dyDescent="0.25">
      <c r="A42" s="32" t="s">
        <v>51</v>
      </c>
      <c r="B42" s="32" t="s">
        <v>50</v>
      </c>
      <c r="C42" s="32" t="s">
        <v>152</v>
      </c>
      <c r="D42" s="31">
        <v>37224</v>
      </c>
      <c r="E42" s="36">
        <f t="shared" si="0"/>
        <v>14.580821917808219</v>
      </c>
      <c r="F42" s="32" t="str">
        <f t="shared" si="1"/>
        <v>ne</v>
      </c>
      <c r="G42" s="32"/>
      <c r="H42" s="32"/>
    </row>
    <row r="43" spans="1:8" x14ac:dyDescent="0.25">
      <c r="A43" s="32" t="s">
        <v>19</v>
      </c>
      <c r="B43" s="32" t="s">
        <v>126</v>
      </c>
      <c r="C43" s="32" t="s">
        <v>152</v>
      </c>
      <c r="D43" s="31">
        <v>38341</v>
      </c>
      <c r="E43" s="36">
        <f t="shared" si="0"/>
        <v>11.520547945205479</v>
      </c>
      <c r="F43" s="32" t="str">
        <f t="shared" si="1"/>
        <v>ne</v>
      </c>
      <c r="G43" s="32"/>
      <c r="H43" s="32"/>
    </row>
    <row r="44" spans="1:8" x14ac:dyDescent="0.25">
      <c r="A44" s="32" t="s">
        <v>19</v>
      </c>
      <c r="B44" s="32" t="s">
        <v>18</v>
      </c>
      <c r="C44" s="32" t="s">
        <v>147</v>
      </c>
      <c r="D44" s="31">
        <v>36699</v>
      </c>
      <c r="E44" s="36">
        <f t="shared" si="0"/>
        <v>16.019178082191782</v>
      </c>
      <c r="F44" s="32" t="str">
        <f t="shared" si="1"/>
        <v>ne</v>
      </c>
      <c r="G44" s="32"/>
      <c r="H44" s="32"/>
    </row>
    <row r="45" spans="1:8" x14ac:dyDescent="0.25">
      <c r="A45" s="32" t="s">
        <v>19</v>
      </c>
      <c r="B45" s="32" t="s">
        <v>110</v>
      </c>
      <c r="C45" s="32" t="s">
        <v>163</v>
      </c>
      <c r="D45" s="31">
        <v>36730</v>
      </c>
      <c r="E45" s="36">
        <f t="shared" si="0"/>
        <v>15.934246575342465</v>
      </c>
      <c r="F45" s="32" t="str">
        <f>IF(COUNTIF(D45,červenec)=0,"ano","ne")</f>
        <v>ano</v>
      </c>
      <c r="G45" s="32"/>
      <c r="H45" s="32"/>
    </row>
    <row r="46" spans="1:8" x14ac:dyDescent="0.25">
      <c r="A46" s="32" t="s">
        <v>40</v>
      </c>
      <c r="B46" s="32" t="s">
        <v>39</v>
      </c>
      <c r="C46" s="32" t="s">
        <v>163</v>
      </c>
      <c r="D46" s="31">
        <v>36955</v>
      </c>
      <c r="E46" s="36">
        <f t="shared" si="0"/>
        <v>15.317808219178081</v>
      </c>
      <c r="F46" s="32" t="str">
        <f t="shared" si="1"/>
        <v>ne</v>
      </c>
      <c r="G46" s="32"/>
      <c r="H46" s="32"/>
    </row>
    <row r="47" spans="1:8" x14ac:dyDescent="0.25">
      <c r="A47" s="32" t="s">
        <v>129</v>
      </c>
      <c r="B47" s="32" t="s">
        <v>128</v>
      </c>
      <c r="C47" s="32" t="s">
        <v>164</v>
      </c>
      <c r="D47" s="31">
        <v>36670</v>
      </c>
      <c r="E47" s="36">
        <f t="shared" si="0"/>
        <v>16.098630136986301</v>
      </c>
      <c r="F47" s="32" t="str">
        <f t="shared" si="1"/>
        <v>ne</v>
      </c>
      <c r="G47" s="32"/>
      <c r="H47" s="32"/>
    </row>
    <row r="48" spans="1:8" x14ac:dyDescent="0.25">
      <c r="A48" s="32" t="s">
        <v>25</v>
      </c>
      <c r="B48" s="32" t="s">
        <v>24</v>
      </c>
      <c r="C48" s="32" t="s">
        <v>158</v>
      </c>
      <c r="D48" s="31">
        <v>36534</v>
      </c>
      <c r="E48" s="36">
        <f t="shared" si="0"/>
        <v>16.471232876712328</v>
      </c>
      <c r="F48" s="32" t="str">
        <f t="shared" si="1"/>
        <v>ne</v>
      </c>
      <c r="G48" s="32"/>
      <c r="H48" s="32"/>
    </row>
    <row r="49" spans="1:8" x14ac:dyDescent="0.25">
      <c r="A49" s="32" t="s">
        <v>121</v>
      </c>
      <c r="B49" s="32" t="s">
        <v>120</v>
      </c>
      <c r="C49" s="32" t="s">
        <v>151</v>
      </c>
      <c r="D49" s="31">
        <v>37378</v>
      </c>
      <c r="E49" s="36">
        <f t="shared" si="0"/>
        <v>14.158904109589042</v>
      </c>
      <c r="F49" s="32" t="str">
        <f t="shared" si="1"/>
        <v>ne</v>
      </c>
      <c r="G49" s="32"/>
      <c r="H49" s="32"/>
    </row>
    <row r="50" spans="1:8" x14ac:dyDescent="0.25">
      <c r="A50" s="32" t="s">
        <v>75</v>
      </c>
      <c r="B50" s="32" t="s">
        <v>76</v>
      </c>
      <c r="C50" s="32" t="s">
        <v>152</v>
      </c>
      <c r="D50" s="31">
        <v>37081</v>
      </c>
      <c r="E50" s="36">
        <f t="shared" si="0"/>
        <v>14.972602739726028</v>
      </c>
      <c r="F50" s="32" t="str">
        <f>IF(COUNTIF(D50,červenec)=0,"ano","ne")</f>
        <v>ano</v>
      </c>
      <c r="G50" s="32"/>
      <c r="H50" s="32"/>
    </row>
    <row r="51" spans="1:8" x14ac:dyDescent="0.25">
      <c r="A51" s="32" t="s">
        <v>75</v>
      </c>
      <c r="B51" s="32" t="s">
        <v>74</v>
      </c>
      <c r="C51" s="32" t="s">
        <v>151</v>
      </c>
      <c r="D51" s="31">
        <v>38105</v>
      </c>
      <c r="E51" s="36">
        <f t="shared" si="0"/>
        <v>12.167123287671233</v>
      </c>
      <c r="F51" s="32" t="str">
        <f t="shared" si="1"/>
        <v>ne</v>
      </c>
      <c r="G51" s="32"/>
      <c r="H51" s="32"/>
    </row>
    <row r="52" spans="1:8" x14ac:dyDescent="0.25">
      <c r="A52" s="32" t="s">
        <v>42</v>
      </c>
      <c r="B52" s="32" t="s">
        <v>41</v>
      </c>
      <c r="C52" s="32" t="s">
        <v>164</v>
      </c>
      <c r="D52" s="31">
        <v>37849</v>
      </c>
      <c r="E52" s="36">
        <f t="shared" si="0"/>
        <v>12.868493150684932</v>
      </c>
      <c r="F52" s="32" t="str">
        <f t="shared" si="1"/>
        <v>ne</v>
      </c>
      <c r="G52" s="32"/>
      <c r="H52" s="32"/>
    </row>
    <row r="53" spans="1:8" x14ac:dyDescent="0.25">
      <c r="A53" s="32" t="s">
        <v>72</v>
      </c>
      <c r="B53" s="32" t="s">
        <v>71</v>
      </c>
      <c r="C53" s="32" t="s">
        <v>165</v>
      </c>
      <c r="D53" s="31">
        <v>37947</v>
      </c>
      <c r="E53" s="36">
        <f t="shared" si="0"/>
        <v>12.6</v>
      </c>
      <c r="F53" s="32" t="str">
        <f t="shared" si="1"/>
        <v>ne</v>
      </c>
      <c r="G53" s="32"/>
      <c r="H53" s="32"/>
    </row>
    <row r="54" spans="1:8" x14ac:dyDescent="0.25">
      <c r="A54" s="32" t="s">
        <v>106</v>
      </c>
      <c r="B54" s="32" t="s">
        <v>105</v>
      </c>
      <c r="C54" s="32" t="s">
        <v>148</v>
      </c>
      <c r="D54" s="31">
        <v>37071</v>
      </c>
      <c r="E54" s="36">
        <f t="shared" si="0"/>
        <v>15</v>
      </c>
      <c r="F54" s="32" t="str">
        <f t="shared" si="1"/>
        <v>ne</v>
      </c>
      <c r="G54" s="32"/>
      <c r="H54" s="32"/>
    </row>
    <row r="55" spans="1:8" x14ac:dyDescent="0.25">
      <c r="A55" s="32" t="s">
        <v>100</v>
      </c>
      <c r="B55" s="32" t="s">
        <v>99</v>
      </c>
      <c r="C55" s="32" t="s">
        <v>152</v>
      </c>
      <c r="D55" s="31">
        <v>37201</v>
      </c>
      <c r="E55" s="36">
        <f t="shared" si="0"/>
        <v>14.643835616438356</v>
      </c>
      <c r="F55" s="32" t="str">
        <f t="shared" si="1"/>
        <v>ne</v>
      </c>
      <c r="G55" s="32"/>
      <c r="H55" s="32"/>
    </row>
    <row r="56" spans="1:8" x14ac:dyDescent="0.25">
      <c r="A56" s="32" t="s">
        <v>108</v>
      </c>
      <c r="B56" s="32" t="s">
        <v>107</v>
      </c>
      <c r="C56" s="32" t="s">
        <v>152</v>
      </c>
      <c r="D56" s="31">
        <v>36630</v>
      </c>
      <c r="E56" s="36">
        <f t="shared" si="0"/>
        <v>16.208219178082192</v>
      </c>
      <c r="F56" s="32" t="str">
        <f t="shared" si="1"/>
        <v>ne</v>
      </c>
      <c r="G56" s="32"/>
      <c r="H56" s="32"/>
    </row>
    <row r="57" spans="1:8" x14ac:dyDescent="0.25">
      <c r="A57" s="32" t="s">
        <v>57</v>
      </c>
      <c r="B57" s="32" t="s">
        <v>56</v>
      </c>
      <c r="C57" s="32" t="s">
        <v>162</v>
      </c>
      <c r="D57" s="31">
        <v>37802</v>
      </c>
      <c r="E57" s="36">
        <f t="shared" si="0"/>
        <v>12.997260273972604</v>
      </c>
      <c r="F57" s="32" t="str">
        <f t="shared" si="1"/>
        <v>ne</v>
      </c>
      <c r="G57" s="32"/>
      <c r="H57" s="32"/>
    </row>
    <row r="58" spans="1:8" x14ac:dyDescent="0.25">
      <c r="A58" s="32" t="s">
        <v>11</v>
      </c>
      <c r="B58" s="32" t="s">
        <v>109</v>
      </c>
      <c r="C58" s="32" t="s">
        <v>152</v>
      </c>
      <c r="D58" s="31">
        <v>37558</v>
      </c>
      <c r="E58" s="36">
        <f t="shared" si="0"/>
        <v>13.665753424657535</v>
      </c>
      <c r="F58" s="32" t="str">
        <f t="shared" si="1"/>
        <v>ne</v>
      </c>
      <c r="G58" s="32"/>
      <c r="H58" s="32"/>
    </row>
    <row r="59" spans="1:8" x14ac:dyDescent="0.25">
      <c r="A59" s="32" t="s">
        <v>11</v>
      </c>
      <c r="B59" s="32" t="s">
        <v>10</v>
      </c>
      <c r="C59" s="32" t="s">
        <v>166</v>
      </c>
      <c r="D59" s="31">
        <v>36967</v>
      </c>
      <c r="E59" s="36">
        <f t="shared" si="0"/>
        <v>15.284931506849315</v>
      </c>
      <c r="F59" s="32" t="str">
        <f t="shared" si="1"/>
        <v>ne</v>
      </c>
      <c r="G59" s="32"/>
      <c r="H59" s="32"/>
    </row>
    <row r="60" spans="1:8" x14ac:dyDescent="0.25">
      <c r="A60" s="32" t="s">
        <v>29</v>
      </c>
      <c r="B60" s="32" t="s">
        <v>122</v>
      </c>
      <c r="C60" s="32" t="s">
        <v>152</v>
      </c>
      <c r="D60" s="31">
        <v>38201</v>
      </c>
      <c r="E60" s="36">
        <f t="shared" si="0"/>
        <v>11.904109589041095</v>
      </c>
      <c r="F60" s="32" t="str">
        <f t="shared" si="1"/>
        <v>ne</v>
      </c>
      <c r="G60" s="32"/>
      <c r="H60" s="32"/>
    </row>
    <row r="61" spans="1:8" x14ac:dyDescent="0.25">
      <c r="A61" s="32" t="s">
        <v>29</v>
      </c>
      <c r="B61" s="32" t="s">
        <v>73</v>
      </c>
      <c r="C61" s="32" t="s">
        <v>159</v>
      </c>
      <c r="D61" s="31">
        <v>36677</v>
      </c>
      <c r="E61" s="36">
        <f t="shared" si="0"/>
        <v>16.079452054794519</v>
      </c>
      <c r="F61" s="32" t="str">
        <f t="shared" si="1"/>
        <v>ne</v>
      </c>
      <c r="G61" s="32"/>
      <c r="H61" s="32"/>
    </row>
    <row r="62" spans="1:8" x14ac:dyDescent="0.25">
      <c r="A62" s="32" t="s">
        <v>29</v>
      </c>
      <c r="B62" s="32" t="s">
        <v>28</v>
      </c>
      <c r="C62" s="32" t="s">
        <v>167</v>
      </c>
      <c r="D62" s="31">
        <v>36539</v>
      </c>
      <c r="E62" s="36">
        <f t="shared" si="0"/>
        <v>16.457534246575342</v>
      </c>
      <c r="F62" s="32" t="str">
        <f t="shared" si="1"/>
        <v>ne</v>
      </c>
      <c r="G62" s="32"/>
      <c r="H62" s="32"/>
    </row>
    <row r="63" spans="1:8" x14ac:dyDescent="0.25">
      <c r="A63" s="32" t="s">
        <v>102</v>
      </c>
      <c r="B63" s="32" t="s">
        <v>101</v>
      </c>
      <c r="C63" s="32" t="s">
        <v>165</v>
      </c>
      <c r="D63" s="31">
        <v>36612</v>
      </c>
      <c r="E63" s="36">
        <f t="shared" si="0"/>
        <v>16.257534246575343</v>
      </c>
      <c r="F63" s="32" t="str">
        <f t="shared" si="1"/>
        <v>ne</v>
      </c>
      <c r="G63" s="32"/>
      <c r="H63" s="32"/>
    </row>
    <row r="64" spans="1:8" x14ac:dyDescent="0.25">
      <c r="A64" s="32" t="s">
        <v>139</v>
      </c>
      <c r="B64" s="32" t="s">
        <v>138</v>
      </c>
      <c r="C64" s="32" t="s">
        <v>163</v>
      </c>
      <c r="D64" s="31">
        <v>36635</v>
      </c>
      <c r="E64" s="36">
        <f t="shared" si="0"/>
        <v>16.194520547945206</v>
      </c>
      <c r="F64" s="32" t="str">
        <f t="shared" si="1"/>
        <v>ne</v>
      </c>
      <c r="G64" s="32"/>
      <c r="H64" s="32"/>
    </row>
    <row r="65" spans="1:8" x14ac:dyDescent="0.25">
      <c r="A65" s="32" t="s">
        <v>66</v>
      </c>
      <c r="B65" s="32" t="s">
        <v>65</v>
      </c>
      <c r="C65" s="32" t="s">
        <v>147</v>
      </c>
      <c r="D65" s="31">
        <v>38250</v>
      </c>
      <c r="E65" s="36">
        <f t="shared" si="0"/>
        <v>11.769863013698631</v>
      </c>
      <c r="F65" s="32" t="str">
        <f t="shared" si="1"/>
        <v>ne</v>
      </c>
      <c r="G65" s="32"/>
      <c r="H65" s="32"/>
    </row>
    <row r="66" spans="1:8" x14ac:dyDescent="0.25">
      <c r="A66" s="32" t="s">
        <v>92</v>
      </c>
      <c r="B66" s="32" t="s">
        <v>91</v>
      </c>
      <c r="C66" s="32" t="s">
        <v>147</v>
      </c>
      <c r="D66" s="31">
        <v>36578</v>
      </c>
      <c r="E66" s="36">
        <f t="shared" si="0"/>
        <v>16.350684931506848</v>
      </c>
      <c r="F66" s="32" t="str">
        <f t="shared" si="1"/>
        <v>ne</v>
      </c>
      <c r="G66" s="32"/>
      <c r="H66" s="32"/>
    </row>
    <row r="67" spans="1:8" x14ac:dyDescent="0.25">
      <c r="A67" s="32" t="s">
        <v>78</v>
      </c>
      <c r="B67" s="32" t="s">
        <v>77</v>
      </c>
      <c r="C67" s="32" t="s">
        <v>168</v>
      </c>
      <c r="D67" s="31">
        <v>37816</v>
      </c>
      <c r="E67" s="36">
        <f t="shared" ref="E67:E81" si="2">(DATE(2016,6,25)-D67)/365</f>
        <v>12.95890410958904</v>
      </c>
      <c r="F67" s="32" t="str">
        <f>IF(COUNTIF(D67,červenec)=0,"ano","ne")</f>
        <v>ano</v>
      </c>
      <c r="G67" s="32"/>
      <c r="H67" s="32"/>
    </row>
    <row r="68" spans="1:8" x14ac:dyDescent="0.25">
      <c r="A68" s="32" t="s">
        <v>90</v>
      </c>
      <c r="B68" s="32" t="s">
        <v>89</v>
      </c>
      <c r="C68" s="32" t="s">
        <v>158</v>
      </c>
      <c r="D68" s="31">
        <v>38115</v>
      </c>
      <c r="E68" s="36">
        <f t="shared" si="2"/>
        <v>12.139726027397261</v>
      </c>
      <c r="F68" s="32" t="str">
        <f t="shared" ref="F67:F82" si="3">IF(COUNTIF(D68,červenec)=0,"ne","ano")</f>
        <v>ne</v>
      </c>
      <c r="G68" s="32"/>
      <c r="H68" s="32"/>
    </row>
    <row r="69" spans="1:8" x14ac:dyDescent="0.25">
      <c r="A69" s="32" t="s">
        <v>70</v>
      </c>
      <c r="B69" s="32" t="s">
        <v>69</v>
      </c>
      <c r="C69" s="32" t="s">
        <v>169</v>
      </c>
      <c r="D69" s="31">
        <v>36528</v>
      </c>
      <c r="E69" s="36">
        <f t="shared" si="2"/>
        <v>16.487671232876714</v>
      </c>
      <c r="F69" s="32" t="str">
        <f t="shared" si="3"/>
        <v>ne</v>
      </c>
      <c r="G69" s="32"/>
      <c r="H69" s="32"/>
    </row>
    <row r="70" spans="1:8" x14ac:dyDescent="0.25">
      <c r="A70" s="32" t="s">
        <v>98</v>
      </c>
      <c r="B70" s="32" t="s">
        <v>97</v>
      </c>
      <c r="C70" s="32" t="s">
        <v>170</v>
      </c>
      <c r="D70" s="31">
        <v>38101</v>
      </c>
      <c r="E70" s="36">
        <f t="shared" si="2"/>
        <v>12.178082191780822</v>
      </c>
      <c r="F70" s="32" t="str">
        <f t="shared" si="3"/>
        <v>ne</v>
      </c>
      <c r="G70" s="32"/>
      <c r="H70" s="32"/>
    </row>
    <row r="71" spans="1:8" x14ac:dyDescent="0.25">
      <c r="A71" s="32" t="s">
        <v>96</v>
      </c>
      <c r="B71" s="32" t="s">
        <v>95</v>
      </c>
      <c r="C71" s="32" t="s">
        <v>167</v>
      </c>
      <c r="D71" s="31">
        <v>36763</v>
      </c>
      <c r="E71" s="36">
        <f t="shared" si="2"/>
        <v>15.843835616438357</v>
      </c>
      <c r="F71" s="32" t="str">
        <f t="shared" si="3"/>
        <v>ne</v>
      </c>
      <c r="G71" s="32"/>
      <c r="H71" s="32"/>
    </row>
    <row r="72" spans="1:8" x14ac:dyDescent="0.25">
      <c r="A72" s="32" t="s">
        <v>49</v>
      </c>
      <c r="B72" s="32" t="s">
        <v>48</v>
      </c>
      <c r="C72" s="32" t="s">
        <v>166</v>
      </c>
      <c r="D72" s="31">
        <v>37049</v>
      </c>
      <c r="E72" s="36">
        <f t="shared" si="2"/>
        <v>15.06027397260274</v>
      </c>
      <c r="F72" s="32" t="str">
        <f t="shared" si="3"/>
        <v>ne</v>
      </c>
      <c r="G72" s="32"/>
      <c r="H72" s="32"/>
    </row>
    <row r="73" spans="1:8" x14ac:dyDescent="0.25">
      <c r="A73" s="32" t="s">
        <v>15</v>
      </c>
      <c r="B73" s="32" t="s">
        <v>14</v>
      </c>
      <c r="C73" s="32" t="s">
        <v>167</v>
      </c>
      <c r="D73" s="31">
        <v>38184</v>
      </c>
      <c r="E73" s="36">
        <f t="shared" si="2"/>
        <v>11.950684931506849</v>
      </c>
      <c r="F73" s="32" t="str">
        <f>IF(COUNTIF(D73,červenec)=0,"ano","ne")</f>
        <v>ano</v>
      </c>
      <c r="G73" s="32"/>
      <c r="H73" s="32"/>
    </row>
    <row r="74" spans="1:8" x14ac:dyDescent="0.25">
      <c r="A74" s="32" t="s">
        <v>9</v>
      </c>
      <c r="B74" s="32" t="s">
        <v>8</v>
      </c>
      <c r="C74" s="32" t="s">
        <v>158</v>
      </c>
      <c r="D74" s="31">
        <v>38066</v>
      </c>
      <c r="E74" s="36">
        <f t="shared" si="2"/>
        <v>12.273972602739725</v>
      </c>
      <c r="F74" s="32" t="str">
        <f t="shared" si="3"/>
        <v>ne</v>
      </c>
      <c r="G74" s="32"/>
      <c r="H74" s="32"/>
    </row>
    <row r="75" spans="1:8" x14ac:dyDescent="0.25">
      <c r="A75" s="32" t="s">
        <v>9</v>
      </c>
      <c r="B75" s="32" t="s">
        <v>125</v>
      </c>
      <c r="C75" s="32" t="s">
        <v>148</v>
      </c>
      <c r="D75" s="31">
        <v>37322</v>
      </c>
      <c r="E75" s="36">
        <f t="shared" si="2"/>
        <v>14.312328767123288</v>
      </c>
      <c r="F75" s="32" t="str">
        <f t="shared" si="3"/>
        <v>ne</v>
      </c>
      <c r="G75" s="32"/>
      <c r="H75" s="32"/>
    </row>
    <row r="76" spans="1:8" x14ac:dyDescent="0.25">
      <c r="A76" s="32" t="s">
        <v>117</v>
      </c>
      <c r="B76" s="32" t="s">
        <v>116</v>
      </c>
      <c r="C76" s="32" t="s">
        <v>171</v>
      </c>
      <c r="D76" s="31">
        <v>37925</v>
      </c>
      <c r="E76" s="36">
        <f t="shared" si="2"/>
        <v>12.66027397260274</v>
      </c>
      <c r="F76" s="32" t="str">
        <f t="shared" si="3"/>
        <v>ne</v>
      </c>
      <c r="G76" s="32"/>
      <c r="H76" s="32"/>
    </row>
    <row r="77" spans="1:8" x14ac:dyDescent="0.25">
      <c r="A77" s="32" t="s">
        <v>36</v>
      </c>
      <c r="B77" s="32" t="s">
        <v>35</v>
      </c>
      <c r="C77" s="32" t="s">
        <v>158</v>
      </c>
      <c r="D77" s="31">
        <v>38161</v>
      </c>
      <c r="E77" s="36">
        <f t="shared" si="2"/>
        <v>12.013698630136986</v>
      </c>
      <c r="F77" s="32" t="str">
        <f t="shared" si="3"/>
        <v>ne</v>
      </c>
      <c r="G77" s="32"/>
      <c r="H77" s="32"/>
    </row>
    <row r="78" spans="1:8" x14ac:dyDescent="0.25">
      <c r="A78" s="32" t="s">
        <v>36</v>
      </c>
      <c r="B78" s="32" t="s">
        <v>55</v>
      </c>
      <c r="C78" s="32" t="s">
        <v>167</v>
      </c>
      <c r="D78" s="31">
        <v>37497</v>
      </c>
      <c r="E78" s="36">
        <f t="shared" si="2"/>
        <v>13.832876712328767</v>
      </c>
      <c r="F78" s="32" t="str">
        <f t="shared" si="3"/>
        <v>ne</v>
      </c>
      <c r="G78" s="32"/>
      <c r="H78" s="32"/>
    </row>
    <row r="79" spans="1:8" x14ac:dyDescent="0.25">
      <c r="A79" s="32" t="s">
        <v>38</v>
      </c>
      <c r="B79" s="32" t="s">
        <v>37</v>
      </c>
      <c r="C79" s="32" t="s">
        <v>166</v>
      </c>
      <c r="D79" s="31">
        <v>37829</v>
      </c>
      <c r="E79" s="36">
        <f t="shared" si="2"/>
        <v>12.923287671232877</v>
      </c>
      <c r="F79" s="32" t="str">
        <f>IF(COUNTIF(D79,červenec)=0,"ano","ne")</f>
        <v>ano</v>
      </c>
      <c r="G79" s="32"/>
      <c r="H79" s="32"/>
    </row>
    <row r="80" spans="1:8" x14ac:dyDescent="0.25">
      <c r="A80" s="32" t="s">
        <v>45</v>
      </c>
      <c r="B80" s="32" t="s">
        <v>60</v>
      </c>
      <c r="C80" s="32" t="s">
        <v>166</v>
      </c>
      <c r="D80" s="31">
        <v>36664</v>
      </c>
      <c r="E80" s="36">
        <f t="shared" si="2"/>
        <v>16.115068493150684</v>
      </c>
      <c r="F80" s="32" t="str">
        <f t="shared" si="3"/>
        <v>ne</v>
      </c>
      <c r="G80" s="32"/>
      <c r="H80" s="32"/>
    </row>
    <row r="81" spans="1:8" x14ac:dyDescent="0.25">
      <c r="A81" s="32" t="s">
        <v>45</v>
      </c>
      <c r="B81" s="32" t="s">
        <v>52</v>
      </c>
      <c r="C81" s="32" t="s">
        <v>147</v>
      </c>
      <c r="D81" s="31">
        <v>37625</v>
      </c>
      <c r="E81" s="36">
        <f t="shared" si="2"/>
        <v>13.482191780821918</v>
      </c>
      <c r="F81" s="32" t="str">
        <f t="shared" si="3"/>
        <v>ne</v>
      </c>
      <c r="G81" s="32"/>
      <c r="H81" s="32"/>
    </row>
    <row r="82" spans="1:8" ht="15.75" thickBot="1" x14ac:dyDescent="0.3">
      <c r="A82" s="30" t="s">
        <v>45</v>
      </c>
      <c r="B82" s="30" t="s">
        <v>44</v>
      </c>
      <c r="C82" s="30" t="s">
        <v>158</v>
      </c>
      <c r="D82" s="37">
        <v>37355</v>
      </c>
      <c r="E82" s="38">
        <f>(DATE(2016,6,25)-D82)/365</f>
        <v>14.221917808219178</v>
      </c>
      <c r="F82" s="30" t="str">
        <f t="shared" si="3"/>
        <v>ne</v>
      </c>
      <c r="G82" s="30"/>
      <c r="H82" s="30"/>
    </row>
    <row r="85" spans="1:8" x14ac:dyDescent="0.25">
      <c r="A85" s="26"/>
      <c r="B85" s="26"/>
      <c r="C85" s="25"/>
    </row>
    <row r="86" spans="1:8" x14ac:dyDescent="0.25">
      <c r="A86" s="26"/>
      <c r="B86" s="26"/>
      <c r="C86" s="25"/>
    </row>
    <row r="87" spans="1:8" x14ac:dyDescent="0.25">
      <c r="A87" s="26"/>
      <c r="B87" s="26"/>
      <c r="C87" s="25"/>
    </row>
    <row r="88" spans="1:8" x14ac:dyDescent="0.25">
      <c r="A88" s="26"/>
      <c r="B88" s="26"/>
      <c r="C88" s="25"/>
    </row>
    <row r="89" spans="1:8" x14ac:dyDescent="0.25">
      <c r="A89" s="26"/>
      <c r="B89" s="26"/>
      <c r="C89" s="25"/>
    </row>
    <row r="90" spans="1:8" x14ac:dyDescent="0.25">
      <c r="A90" s="26"/>
      <c r="B90" s="26"/>
      <c r="C90" s="25"/>
    </row>
    <row r="91" spans="1:8" x14ac:dyDescent="0.25">
      <c r="A91" s="26"/>
      <c r="B91" s="26"/>
      <c r="C91" s="25"/>
    </row>
    <row r="92" spans="1:8" x14ac:dyDescent="0.25">
      <c r="A92" s="26"/>
      <c r="B92" s="26"/>
      <c r="C92" s="25"/>
    </row>
    <row r="93" spans="1:8" x14ac:dyDescent="0.25">
      <c r="A93" s="26"/>
      <c r="B93" s="26"/>
      <c r="C93" s="25"/>
    </row>
    <row r="94" spans="1:8" x14ac:dyDescent="0.25">
      <c r="A94" s="26"/>
      <c r="B94" s="26"/>
      <c r="C94" s="25"/>
    </row>
    <row r="95" spans="1:8" x14ac:dyDescent="0.25">
      <c r="A95" s="26"/>
      <c r="B95" s="26"/>
      <c r="C95" s="25"/>
    </row>
    <row r="96" spans="1:8" x14ac:dyDescent="0.25">
      <c r="A96" s="26"/>
      <c r="B96" s="26"/>
      <c r="C96" s="25"/>
    </row>
    <row r="97" spans="1:3" x14ac:dyDescent="0.25">
      <c r="A97" s="26"/>
      <c r="B97" s="26"/>
      <c r="C97" s="25"/>
    </row>
    <row r="98" spans="1:3" x14ac:dyDescent="0.25">
      <c r="A98" s="26"/>
      <c r="B98" s="26"/>
      <c r="C98" s="25"/>
    </row>
    <row r="99" spans="1:3" x14ac:dyDescent="0.25">
      <c r="A99" s="26"/>
      <c r="B99" s="26"/>
      <c r="C99" s="25"/>
    </row>
    <row r="100" spans="1:3" x14ac:dyDescent="0.25">
      <c r="A100" s="26"/>
      <c r="B100" s="26"/>
      <c r="C100" s="25"/>
    </row>
    <row r="101" spans="1:3" x14ac:dyDescent="0.25">
      <c r="A101" s="26"/>
      <c r="B101" s="26"/>
      <c r="C101" s="25"/>
    </row>
    <row r="102" spans="1:3" x14ac:dyDescent="0.25">
      <c r="A102" s="26"/>
      <c r="B102" s="26"/>
      <c r="C102" s="25"/>
    </row>
    <row r="103" spans="1:3" x14ac:dyDescent="0.25">
      <c r="A103" s="26"/>
      <c r="B103" s="26"/>
      <c r="C103" s="25"/>
    </row>
    <row r="104" spans="1:3" x14ac:dyDescent="0.25">
      <c r="A104" s="26"/>
      <c r="B104" s="26"/>
      <c r="C104" s="25"/>
    </row>
    <row r="105" spans="1:3" x14ac:dyDescent="0.25">
      <c r="A105" s="26"/>
      <c r="B105" s="26"/>
      <c r="C105" s="25"/>
    </row>
    <row r="106" spans="1:3" x14ac:dyDescent="0.25">
      <c r="A106" s="26"/>
      <c r="B106" s="26"/>
      <c r="C106" s="25"/>
    </row>
    <row r="107" spans="1:3" x14ac:dyDescent="0.25">
      <c r="A107" s="26"/>
      <c r="B107" s="26"/>
      <c r="C107" s="25"/>
    </row>
    <row r="108" spans="1:3" x14ac:dyDescent="0.25">
      <c r="A108" s="26"/>
      <c r="B108" s="26"/>
      <c r="C108" s="25"/>
    </row>
    <row r="109" spans="1:3" x14ac:dyDescent="0.25">
      <c r="A109" s="26"/>
      <c r="B109" s="26"/>
      <c r="C109" s="25"/>
    </row>
    <row r="110" spans="1:3" x14ac:dyDescent="0.25">
      <c r="A110" s="26"/>
      <c r="B110" s="26"/>
      <c r="C110" s="25"/>
    </row>
    <row r="111" spans="1:3" x14ac:dyDescent="0.25">
      <c r="A111" s="26"/>
      <c r="B111" s="26"/>
      <c r="C111" s="25"/>
    </row>
    <row r="112" spans="1:3" x14ac:dyDescent="0.25">
      <c r="A112" s="26"/>
      <c r="B112" s="26"/>
      <c r="C112" s="25"/>
    </row>
    <row r="113" spans="1:3" x14ac:dyDescent="0.25">
      <c r="A113" s="26"/>
      <c r="B113" s="26"/>
      <c r="C113" s="25"/>
    </row>
    <row r="114" spans="1:3" x14ac:dyDescent="0.25">
      <c r="A114" s="26"/>
      <c r="B114" s="26"/>
      <c r="C114" s="25"/>
    </row>
    <row r="115" spans="1:3" x14ac:dyDescent="0.25">
      <c r="A115" s="26"/>
      <c r="B115" s="26"/>
      <c r="C115" s="25"/>
    </row>
    <row r="116" spans="1:3" x14ac:dyDescent="0.25">
      <c r="A116" s="26"/>
      <c r="B116" s="26"/>
      <c r="C116" s="25"/>
    </row>
    <row r="117" spans="1:3" x14ac:dyDescent="0.25">
      <c r="A117" s="26"/>
      <c r="B117" s="26"/>
      <c r="C117" s="25"/>
    </row>
    <row r="118" spans="1:3" x14ac:dyDescent="0.25">
      <c r="A118" s="26"/>
      <c r="B118" s="26"/>
      <c r="C118" s="25"/>
    </row>
    <row r="119" spans="1:3" x14ac:dyDescent="0.25">
      <c r="A119" s="26"/>
      <c r="B119" s="26"/>
      <c r="C119" s="25"/>
    </row>
    <row r="120" spans="1:3" x14ac:dyDescent="0.25">
      <c r="A120" s="26"/>
      <c r="B120" s="26"/>
      <c r="C120" s="25"/>
    </row>
    <row r="121" spans="1:3" x14ac:dyDescent="0.25">
      <c r="A121" s="26"/>
      <c r="B121" s="26"/>
      <c r="C121" s="25"/>
    </row>
    <row r="122" spans="1:3" x14ac:dyDescent="0.25">
      <c r="A122" s="26"/>
      <c r="B122" s="26"/>
      <c r="C122" s="25"/>
    </row>
    <row r="123" spans="1:3" x14ac:dyDescent="0.25">
      <c r="A123" s="26"/>
      <c r="B123" s="26"/>
      <c r="C123" s="25"/>
    </row>
    <row r="124" spans="1:3" x14ac:dyDescent="0.25">
      <c r="A124" s="26"/>
      <c r="B124" s="26"/>
      <c r="C124" s="25"/>
    </row>
    <row r="125" spans="1:3" x14ac:dyDescent="0.25">
      <c r="A125" s="26"/>
      <c r="B125" s="26"/>
      <c r="C125" s="25"/>
    </row>
    <row r="126" spans="1:3" x14ac:dyDescent="0.25">
      <c r="A126" s="26"/>
      <c r="B126" s="26"/>
      <c r="C126" s="25"/>
    </row>
    <row r="127" spans="1:3" x14ac:dyDescent="0.25">
      <c r="A127" s="26"/>
      <c r="B127" s="26"/>
      <c r="C127" s="25"/>
    </row>
    <row r="128" spans="1:3" x14ac:dyDescent="0.25">
      <c r="A128" s="26"/>
      <c r="B128" s="26"/>
      <c r="C128" s="25"/>
    </row>
    <row r="129" spans="1:3" x14ac:dyDescent="0.25">
      <c r="A129" s="26"/>
      <c r="B129" s="26"/>
      <c r="C129" s="25"/>
    </row>
    <row r="130" spans="1:3" x14ac:dyDescent="0.25">
      <c r="A130" s="26"/>
      <c r="B130" s="26"/>
      <c r="C130" s="25"/>
    </row>
    <row r="131" spans="1:3" x14ac:dyDescent="0.25">
      <c r="A131" s="26"/>
      <c r="B131" s="26"/>
      <c r="C131" s="25"/>
    </row>
    <row r="132" spans="1:3" x14ac:dyDescent="0.25">
      <c r="A132" s="26"/>
      <c r="B132" s="26"/>
      <c r="C132" s="25"/>
    </row>
    <row r="133" spans="1:3" x14ac:dyDescent="0.25">
      <c r="A133" s="26"/>
      <c r="B133" s="26"/>
      <c r="C133" s="25"/>
    </row>
    <row r="134" spans="1:3" x14ac:dyDescent="0.25">
      <c r="A134" s="26"/>
      <c r="B134" s="26"/>
      <c r="C134" s="25"/>
    </row>
    <row r="135" spans="1:3" x14ac:dyDescent="0.25">
      <c r="A135" s="26"/>
      <c r="B135" s="26"/>
      <c r="C135" s="25"/>
    </row>
    <row r="136" spans="1:3" x14ac:dyDescent="0.25">
      <c r="A136" s="26"/>
      <c r="B136" s="26"/>
      <c r="C136" s="25"/>
    </row>
    <row r="137" spans="1:3" x14ac:dyDescent="0.25">
      <c r="A137" s="26"/>
      <c r="B137" s="26"/>
      <c r="C137" s="25"/>
    </row>
    <row r="138" spans="1:3" x14ac:dyDescent="0.25">
      <c r="A138" s="26"/>
      <c r="B138" s="26"/>
      <c r="C138" s="25"/>
    </row>
    <row r="139" spans="1:3" x14ac:dyDescent="0.25">
      <c r="A139" s="26"/>
      <c r="B139" s="26"/>
      <c r="C139" s="25"/>
    </row>
    <row r="140" spans="1:3" x14ac:dyDescent="0.25">
      <c r="A140" s="26"/>
      <c r="B140" s="26"/>
      <c r="C140" s="25"/>
    </row>
    <row r="141" spans="1:3" x14ac:dyDescent="0.25">
      <c r="A141" s="26"/>
      <c r="B141" s="26"/>
      <c r="C141" s="25"/>
    </row>
    <row r="142" spans="1:3" x14ac:dyDescent="0.25">
      <c r="A142" s="26"/>
      <c r="B142" s="26"/>
      <c r="C142" s="25"/>
    </row>
    <row r="143" spans="1:3" x14ac:dyDescent="0.25">
      <c r="A143" s="26"/>
      <c r="B143" s="26"/>
      <c r="C143" s="25"/>
    </row>
    <row r="144" spans="1:3" x14ac:dyDescent="0.25">
      <c r="A144" s="26"/>
      <c r="B144" s="26"/>
      <c r="C144" s="25"/>
    </row>
    <row r="145" spans="1:3" x14ac:dyDescent="0.25">
      <c r="A145" s="26"/>
      <c r="B145" s="26"/>
      <c r="C145" s="25"/>
    </row>
    <row r="146" spans="1:3" x14ac:dyDescent="0.25">
      <c r="A146" s="26"/>
      <c r="B146" s="26"/>
      <c r="C146" s="25"/>
    </row>
    <row r="147" spans="1:3" x14ac:dyDescent="0.25">
      <c r="A147" s="26"/>
      <c r="B147" s="26"/>
      <c r="C147" s="25"/>
    </row>
    <row r="148" spans="1:3" x14ac:dyDescent="0.25">
      <c r="A148" s="26"/>
      <c r="B148" s="26"/>
      <c r="C148" s="25"/>
    </row>
    <row r="149" spans="1:3" x14ac:dyDescent="0.25">
      <c r="A149" s="26"/>
      <c r="B149" s="26"/>
      <c r="C149" s="25"/>
    </row>
    <row r="150" spans="1:3" x14ac:dyDescent="0.25">
      <c r="A150" s="26"/>
      <c r="B150" s="26"/>
      <c r="C150" s="25"/>
    </row>
    <row r="151" spans="1:3" x14ac:dyDescent="0.25">
      <c r="A151" s="26"/>
      <c r="B151" s="26"/>
      <c r="C151" s="25"/>
    </row>
    <row r="152" spans="1:3" x14ac:dyDescent="0.25">
      <c r="A152" s="26"/>
      <c r="B152" s="26"/>
      <c r="C152" s="25"/>
    </row>
    <row r="153" spans="1:3" x14ac:dyDescent="0.25">
      <c r="A153" s="26"/>
      <c r="B153" s="26"/>
      <c r="C153" s="25"/>
    </row>
    <row r="154" spans="1:3" x14ac:dyDescent="0.25">
      <c r="A154" s="26"/>
      <c r="B154" s="26"/>
      <c r="C154" s="25"/>
    </row>
    <row r="155" spans="1:3" x14ac:dyDescent="0.25">
      <c r="A155" s="26"/>
      <c r="B155" s="26"/>
      <c r="C155" s="25"/>
    </row>
    <row r="156" spans="1:3" x14ac:dyDescent="0.25">
      <c r="A156" s="26"/>
      <c r="B156" s="26"/>
      <c r="C156" s="25"/>
    </row>
    <row r="157" spans="1:3" x14ac:dyDescent="0.25">
      <c r="A157" s="26"/>
      <c r="B157" s="26"/>
      <c r="C157" s="25"/>
    </row>
    <row r="158" spans="1:3" x14ac:dyDescent="0.25">
      <c r="A158" s="26"/>
      <c r="B158" s="26"/>
      <c r="C158" s="25"/>
    </row>
    <row r="159" spans="1:3" x14ac:dyDescent="0.25">
      <c r="A159" s="26"/>
      <c r="B159" s="26"/>
      <c r="C159" s="25"/>
    </row>
    <row r="160" spans="1:3" x14ac:dyDescent="0.25">
      <c r="A160" s="26"/>
      <c r="B160" s="26"/>
      <c r="C160" s="25"/>
    </row>
    <row r="161" spans="1:3" x14ac:dyDescent="0.25">
      <c r="A161" s="26"/>
      <c r="B161" s="26"/>
      <c r="C161" s="25"/>
    </row>
    <row r="162" spans="1:3" x14ac:dyDescent="0.25">
      <c r="A162" s="26"/>
      <c r="B162" s="26"/>
      <c r="C162" s="25"/>
    </row>
    <row r="163" spans="1:3" x14ac:dyDescent="0.25">
      <c r="A163" s="26"/>
      <c r="B163" s="26"/>
      <c r="C163" s="25"/>
    </row>
    <row r="164" spans="1:3" x14ac:dyDescent="0.25">
      <c r="A164" s="26"/>
      <c r="B164" s="26"/>
      <c r="C164" s="25"/>
    </row>
    <row r="165" spans="1:3" x14ac:dyDescent="0.25">
      <c r="A165" s="26"/>
      <c r="B165" s="26"/>
      <c r="C165" s="25"/>
    </row>
    <row r="166" spans="1:3" x14ac:dyDescent="0.25">
      <c r="A166" s="26"/>
      <c r="B166" s="26"/>
      <c r="C166" s="26"/>
    </row>
    <row r="167" spans="1:3" x14ac:dyDescent="0.25">
      <c r="A167" s="26"/>
      <c r="B167" s="26"/>
      <c r="C167" s="26"/>
    </row>
    <row r="168" spans="1:3" x14ac:dyDescent="0.25">
      <c r="A168" s="26"/>
      <c r="B168" s="26"/>
      <c r="C168" s="26"/>
    </row>
  </sheetData>
  <sortState ref="A85:C166">
    <sortCondition ref="C86"/>
  </sortState>
  <pageMargins left="0.7" right="0.7" top="0.78740157499999996" bottom="0.78740157499999996" header="0.3" footer="0.3"/>
  <ignoredErrors>
    <ignoredError sqref="F17 F2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J11" sqref="J11"/>
    </sheetView>
  </sheetViews>
  <sheetFormatPr defaultRowHeight="15" x14ac:dyDescent="0.25"/>
  <cols>
    <col min="1" max="1" width="12.85546875" customWidth="1"/>
    <col min="12" max="12" width="16" customWidth="1"/>
    <col min="14" max="14" width="13.28515625" customWidth="1"/>
  </cols>
  <sheetData>
    <row r="1" spans="1:12" x14ac:dyDescent="0.25">
      <c r="A1" s="17" t="s">
        <v>144</v>
      </c>
      <c r="B1" s="18" t="s">
        <v>3</v>
      </c>
      <c r="C1" s="19">
        <v>1</v>
      </c>
      <c r="D1" s="19">
        <v>2</v>
      </c>
      <c r="E1" s="19">
        <v>3</v>
      </c>
      <c r="F1" s="19">
        <v>4</v>
      </c>
      <c r="G1" s="19">
        <v>5</v>
      </c>
      <c r="H1" s="19">
        <v>6</v>
      </c>
      <c r="I1" s="19">
        <v>7</v>
      </c>
      <c r="J1" s="19">
        <v>8</v>
      </c>
      <c r="K1" s="39" t="s">
        <v>1</v>
      </c>
      <c r="L1" s="22" t="s">
        <v>4</v>
      </c>
    </row>
    <row r="2" spans="1:12" x14ac:dyDescent="0.25">
      <c r="A2" s="11" t="s">
        <v>114</v>
      </c>
      <c r="B2" s="8" t="s">
        <v>115</v>
      </c>
      <c r="C2" s="23">
        <v>6</v>
      </c>
      <c r="D2" s="23">
        <v>6</v>
      </c>
      <c r="E2" s="23">
        <v>6</v>
      </c>
      <c r="F2" s="23">
        <v>6</v>
      </c>
      <c r="G2" s="23">
        <v>6</v>
      </c>
      <c r="H2" s="23">
        <v>6</v>
      </c>
      <c r="I2" s="23">
        <v>6</v>
      </c>
      <c r="J2" s="23">
        <v>6</v>
      </c>
      <c r="K2" s="40">
        <v>48</v>
      </c>
      <c r="L2" s="12" t="s">
        <v>182</v>
      </c>
    </row>
    <row r="3" spans="1:12" x14ac:dyDescent="0.25">
      <c r="A3" s="11" t="s">
        <v>112</v>
      </c>
      <c r="B3" s="8" t="s">
        <v>23</v>
      </c>
      <c r="C3" s="23">
        <v>6</v>
      </c>
      <c r="D3" s="23">
        <v>6</v>
      </c>
      <c r="E3" s="23">
        <v>6</v>
      </c>
      <c r="F3" s="23">
        <v>6</v>
      </c>
      <c r="G3" s="23">
        <v>6</v>
      </c>
      <c r="H3" s="23">
        <v>6</v>
      </c>
      <c r="I3" s="23">
        <v>6</v>
      </c>
      <c r="J3" s="23">
        <v>5</v>
      </c>
      <c r="K3" s="40">
        <v>47</v>
      </c>
      <c r="L3" s="12" t="s">
        <v>182</v>
      </c>
    </row>
    <row r="4" spans="1:12" x14ac:dyDescent="0.25">
      <c r="A4" s="11" t="s">
        <v>113</v>
      </c>
      <c r="B4" s="8" t="s">
        <v>23</v>
      </c>
      <c r="C4" s="23">
        <v>6</v>
      </c>
      <c r="D4" s="23">
        <v>6</v>
      </c>
      <c r="E4" s="23">
        <v>6</v>
      </c>
      <c r="F4" s="23">
        <v>6</v>
      </c>
      <c r="G4" s="23">
        <v>6</v>
      </c>
      <c r="H4" s="23">
        <v>6</v>
      </c>
      <c r="I4" s="23">
        <v>5</v>
      </c>
      <c r="J4" s="23">
        <v>6</v>
      </c>
      <c r="K4" s="40">
        <v>47</v>
      </c>
      <c r="L4" s="12" t="s">
        <v>182</v>
      </c>
    </row>
    <row r="5" spans="1:12" x14ac:dyDescent="0.25">
      <c r="A5" s="11" t="s">
        <v>44</v>
      </c>
      <c r="B5" s="8" t="s">
        <v>45</v>
      </c>
      <c r="C5" s="23">
        <v>6</v>
      </c>
      <c r="D5" s="23">
        <v>6</v>
      </c>
      <c r="E5" s="23">
        <v>6</v>
      </c>
      <c r="F5" s="23">
        <v>6</v>
      </c>
      <c r="G5" s="23">
        <v>6</v>
      </c>
      <c r="H5" s="23">
        <v>5</v>
      </c>
      <c r="I5" s="23">
        <v>6</v>
      </c>
      <c r="J5" s="23">
        <v>5</v>
      </c>
      <c r="K5" s="40">
        <v>46</v>
      </c>
      <c r="L5" s="12" t="s">
        <v>182</v>
      </c>
    </row>
    <row r="6" spans="1:12" x14ac:dyDescent="0.25">
      <c r="A6" s="11" t="s">
        <v>145</v>
      </c>
      <c r="B6" s="8" t="s">
        <v>23</v>
      </c>
      <c r="C6" s="23">
        <v>6</v>
      </c>
      <c r="D6" s="23">
        <v>6</v>
      </c>
      <c r="E6" s="23">
        <v>6</v>
      </c>
      <c r="F6" s="23">
        <v>6</v>
      </c>
      <c r="G6" s="23">
        <v>6</v>
      </c>
      <c r="H6" s="23">
        <v>5</v>
      </c>
      <c r="I6" s="23">
        <v>6</v>
      </c>
      <c r="J6" s="23">
        <v>5</v>
      </c>
      <c r="K6" s="40">
        <v>46</v>
      </c>
      <c r="L6" s="12" t="s">
        <v>182</v>
      </c>
    </row>
    <row r="7" spans="1:12" x14ac:dyDescent="0.25">
      <c r="A7" s="11" t="s">
        <v>24</v>
      </c>
      <c r="B7" s="8" t="s">
        <v>25</v>
      </c>
      <c r="C7" s="23">
        <v>6</v>
      </c>
      <c r="D7" s="23">
        <v>6</v>
      </c>
      <c r="E7" s="23">
        <v>6</v>
      </c>
      <c r="F7" s="23">
        <v>4</v>
      </c>
      <c r="G7" s="23">
        <v>6</v>
      </c>
      <c r="H7" s="23">
        <v>6</v>
      </c>
      <c r="I7" s="23">
        <v>5</v>
      </c>
      <c r="J7" s="23">
        <v>6</v>
      </c>
      <c r="K7" s="40">
        <v>45</v>
      </c>
      <c r="L7" s="12" t="s">
        <v>182</v>
      </c>
    </row>
    <row r="8" spans="1:12" x14ac:dyDescent="0.25">
      <c r="A8" s="11" t="s">
        <v>79</v>
      </c>
      <c r="B8" s="8" t="s">
        <v>80</v>
      </c>
      <c r="C8" s="23">
        <v>6</v>
      </c>
      <c r="D8" s="23">
        <v>6</v>
      </c>
      <c r="E8" s="23">
        <v>6</v>
      </c>
      <c r="F8" s="23">
        <v>5</v>
      </c>
      <c r="G8" s="23">
        <v>6</v>
      </c>
      <c r="H8" s="23">
        <v>6</v>
      </c>
      <c r="I8" s="23">
        <v>4</v>
      </c>
      <c r="J8" s="23">
        <v>5</v>
      </c>
      <c r="K8" s="40">
        <v>44</v>
      </c>
      <c r="L8" s="12" t="s">
        <v>182</v>
      </c>
    </row>
    <row r="9" spans="1:12" x14ac:dyDescent="0.25">
      <c r="A9" s="11" t="s">
        <v>93</v>
      </c>
      <c r="B9" s="8" t="s">
        <v>68</v>
      </c>
      <c r="C9" s="23">
        <v>6</v>
      </c>
      <c r="D9" s="23">
        <v>6</v>
      </c>
      <c r="E9" s="23">
        <v>6</v>
      </c>
      <c r="F9" s="23">
        <v>3</v>
      </c>
      <c r="G9" s="23">
        <v>6</v>
      </c>
      <c r="H9" s="23">
        <v>6</v>
      </c>
      <c r="I9" s="23">
        <v>4</v>
      </c>
      <c r="J9" s="23">
        <v>6</v>
      </c>
      <c r="K9" s="40">
        <v>43</v>
      </c>
      <c r="L9" s="12" t="s">
        <v>182</v>
      </c>
    </row>
    <row r="10" spans="1:12" x14ac:dyDescent="0.25">
      <c r="A10" s="11" t="s">
        <v>73</v>
      </c>
      <c r="B10" s="8" t="s">
        <v>29</v>
      </c>
      <c r="C10" s="23">
        <v>6</v>
      </c>
      <c r="D10" s="23">
        <v>4</v>
      </c>
      <c r="E10" s="23">
        <v>6</v>
      </c>
      <c r="F10" s="23">
        <v>4</v>
      </c>
      <c r="G10" s="23">
        <v>6</v>
      </c>
      <c r="H10" s="23">
        <v>6</v>
      </c>
      <c r="I10" s="23">
        <v>6</v>
      </c>
      <c r="J10" s="23">
        <v>4</v>
      </c>
      <c r="K10" s="40">
        <v>42</v>
      </c>
      <c r="L10" s="12" t="s">
        <v>182</v>
      </c>
    </row>
    <row r="11" spans="1:12" x14ac:dyDescent="0.25">
      <c r="A11" s="11" t="s">
        <v>142</v>
      </c>
      <c r="B11" s="8" t="s">
        <v>143</v>
      </c>
      <c r="C11" s="23">
        <v>6</v>
      </c>
      <c r="D11" s="23">
        <v>5</v>
      </c>
      <c r="E11" s="23">
        <v>5</v>
      </c>
      <c r="F11" s="23">
        <v>2</v>
      </c>
      <c r="G11" s="23">
        <v>3</v>
      </c>
      <c r="H11" s="23">
        <v>6</v>
      </c>
      <c r="I11" s="23">
        <v>6</v>
      </c>
      <c r="J11" s="23">
        <v>5</v>
      </c>
      <c r="K11" s="40">
        <v>38</v>
      </c>
      <c r="L11" s="12" t="s">
        <v>182</v>
      </c>
    </row>
    <row r="12" spans="1:12" x14ac:dyDescent="0.25">
      <c r="A12" s="11" t="s">
        <v>16</v>
      </c>
      <c r="B12" s="8" t="s">
        <v>17</v>
      </c>
      <c r="C12" s="23">
        <v>5</v>
      </c>
      <c r="D12" s="23">
        <v>5</v>
      </c>
      <c r="E12" s="23">
        <v>5</v>
      </c>
      <c r="F12" s="23">
        <v>1</v>
      </c>
      <c r="G12" s="23">
        <v>3</v>
      </c>
      <c r="H12" s="23">
        <v>6</v>
      </c>
      <c r="I12" s="23">
        <v>6</v>
      </c>
      <c r="J12" s="23">
        <v>6</v>
      </c>
      <c r="K12" s="40">
        <v>37</v>
      </c>
      <c r="L12" s="12" t="s">
        <v>182</v>
      </c>
    </row>
    <row r="13" spans="1:12" x14ac:dyDescent="0.25">
      <c r="A13" s="11" t="s">
        <v>138</v>
      </c>
      <c r="B13" s="8" t="s">
        <v>139</v>
      </c>
      <c r="C13" s="23">
        <v>6</v>
      </c>
      <c r="D13" s="23">
        <v>3</v>
      </c>
      <c r="E13" s="23">
        <v>2</v>
      </c>
      <c r="F13" s="23">
        <v>5</v>
      </c>
      <c r="G13" s="23">
        <v>4</v>
      </c>
      <c r="H13" s="23">
        <v>5</v>
      </c>
      <c r="I13" s="23">
        <v>5</v>
      </c>
      <c r="J13" s="23">
        <v>6</v>
      </c>
      <c r="K13" s="40">
        <v>39</v>
      </c>
      <c r="L13" s="12" t="s">
        <v>182</v>
      </c>
    </row>
    <row r="14" spans="1:12" x14ac:dyDescent="0.25">
      <c r="A14" s="11" t="s">
        <v>77</v>
      </c>
      <c r="B14" s="8" t="s">
        <v>78</v>
      </c>
      <c r="C14" s="23">
        <v>6</v>
      </c>
      <c r="D14" s="23">
        <v>2</v>
      </c>
      <c r="E14" s="23">
        <v>4</v>
      </c>
      <c r="F14" s="23">
        <v>3</v>
      </c>
      <c r="G14" s="23">
        <v>4</v>
      </c>
      <c r="H14" s="23">
        <v>6</v>
      </c>
      <c r="I14" s="23">
        <v>5</v>
      </c>
      <c r="J14" s="23">
        <v>5</v>
      </c>
      <c r="K14" s="40">
        <v>35</v>
      </c>
      <c r="L14" s="12" t="s">
        <v>182</v>
      </c>
    </row>
    <row r="15" spans="1:12" x14ac:dyDescent="0.25">
      <c r="A15" s="11" t="s">
        <v>111</v>
      </c>
      <c r="B15" s="8" t="s">
        <v>27</v>
      </c>
      <c r="C15" s="23">
        <v>6</v>
      </c>
      <c r="D15" s="23">
        <v>3</v>
      </c>
      <c r="E15" s="23">
        <v>4</v>
      </c>
      <c r="F15" s="23">
        <v>3</v>
      </c>
      <c r="G15" s="23">
        <v>4</v>
      </c>
      <c r="H15" s="23">
        <v>3</v>
      </c>
      <c r="I15" s="23">
        <v>6</v>
      </c>
      <c r="J15" s="23">
        <v>5</v>
      </c>
      <c r="K15" s="40">
        <v>34</v>
      </c>
      <c r="L15" s="12" t="s">
        <v>182</v>
      </c>
    </row>
    <row r="16" spans="1:12" x14ac:dyDescent="0.25">
      <c r="A16" s="11" t="s">
        <v>109</v>
      </c>
      <c r="B16" s="8" t="s">
        <v>11</v>
      </c>
      <c r="C16" s="23">
        <v>6</v>
      </c>
      <c r="D16" s="23">
        <v>6</v>
      </c>
      <c r="E16" s="23">
        <v>2</v>
      </c>
      <c r="F16" s="23">
        <v>4</v>
      </c>
      <c r="G16" s="23">
        <v>1</v>
      </c>
      <c r="H16" s="23">
        <v>3</v>
      </c>
      <c r="I16" s="23">
        <v>6</v>
      </c>
      <c r="J16" s="23">
        <v>5</v>
      </c>
      <c r="K16" s="40">
        <v>33</v>
      </c>
      <c r="L16" s="12" t="s">
        <v>182</v>
      </c>
    </row>
    <row r="17" spans="1:12" x14ac:dyDescent="0.25">
      <c r="A17" s="11" t="s">
        <v>14</v>
      </c>
      <c r="B17" s="8" t="s">
        <v>15</v>
      </c>
      <c r="C17" s="23">
        <v>5</v>
      </c>
      <c r="D17" s="23">
        <v>6</v>
      </c>
      <c r="E17" s="23">
        <v>6</v>
      </c>
      <c r="F17" s="23">
        <v>0</v>
      </c>
      <c r="G17" s="23">
        <v>6</v>
      </c>
      <c r="H17" s="23">
        <v>6</v>
      </c>
      <c r="I17" s="23">
        <v>5</v>
      </c>
      <c r="J17" s="23">
        <v>1</v>
      </c>
      <c r="K17" s="40">
        <v>35</v>
      </c>
      <c r="L17" s="12" t="str">
        <f>IF(K17&lt;32,"postupuje"," ")</f>
        <v xml:space="preserve"> </v>
      </c>
    </row>
    <row r="18" spans="1:12" x14ac:dyDescent="0.25">
      <c r="A18" s="11" t="s">
        <v>37</v>
      </c>
      <c r="B18" s="8" t="s">
        <v>38</v>
      </c>
      <c r="C18" s="23">
        <v>6</v>
      </c>
      <c r="D18" s="23">
        <v>6</v>
      </c>
      <c r="E18" s="23">
        <v>6</v>
      </c>
      <c r="F18" s="23">
        <v>1</v>
      </c>
      <c r="G18" s="23">
        <v>4</v>
      </c>
      <c r="H18" s="23">
        <v>4</v>
      </c>
      <c r="I18" s="23">
        <v>6</v>
      </c>
      <c r="J18" s="23">
        <v>0</v>
      </c>
      <c r="K18" s="40">
        <v>33</v>
      </c>
      <c r="L18" s="12" t="str">
        <f>IF(K18&lt;32,"postupuje"," ")</f>
        <v xml:space="preserve"> </v>
      </c>
    </row>
    <row r="19" spans="1:12" x14ac:dyDescent="0.25">
      <c r="A19" s="11" t="s">
        <v>130</v>
      </c>
      <c r="B19" s="8" t="s">
        <v>23</v>
      </c>
      <c r="C19" s="23">
        <v>5</v>
      </c>
      <c r="D19" s="23">
        <v>6</v>
      </c>
      <c r="E19" s="23">
        <v>6</v>
      </c>
      <c r="F19" s="23">
        <v>2</v>
      </c>
      <c r="G19" s="23">
        <v>4</v>
      </c>
      <c r="H19" s="23">
        <v>5</v>
      </c>
      <c r="I19" s="23">
        <v>5</v>
      </c>
      <c r="J19" s="23">
        <v>0</v>
      </c>
      <c r="K19" s="40">
        <v>33</v>
      </c>
      <c r="L19" s="12" t="str">
        <f>IF(K19&lt;32,"postupuje"," ")</f>
        <v xml:space="preserve"> </v>
      </c>
    </row>
  </sheetData>
  <conditionalFormatting sqref="C2:J19">
    <cfRule type="cellIs" priority="3" operator="between">
      <formula>0</formula>
      <formula>6</formula>
    </cfRule>
  </conditionalFormatting>
  <conditionalFormatting sqref="B2:B19">
    <cfRule type="beginsWith" dxfId="1" priority="1" operator="beginsWith" text="Jan">
      <formula>LEFT(B2,LEN("Jan"))="Jan"</formula>
    </cfRule>
    <cfRule type="containsText" dxfId="0" priority="2" operator="containsText" text="Jan">
      <formula>NOT(ISERROR(SEARCH("Jan",B2)))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body</vt:lpstr>
      <vt:lpstr>kontakty</vt:lpstr>
      <vt:lpstr>kosin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Křížová Nina</cp:lastModifiedBy>
  <dcterms:created xsi:type="dcterms:W3CDTF">2016-04-12T23:55:46Z</dcterms:created>
  <dcterms:modified xsi:type="dcterms:W3CDTF">2016-06-25T09:37:55Z</dcterms:modified>
</cp:coreProperties>
</file>